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2_Immunization and Prescription Drug Use\Sharing Files 4\"/>
    </mc:Choice>
  </mc:AlternateContent>
  <xr:revisionPtr revIDLastSave="0" documentId="13_ncr:1_{B86FCC03-C1B3-4E34-AE78-03D5936ADA33}"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3" l="1"/>
  <c r="G21" i="3"/>
  <c r="H21" i="3"/>
  <c r="F22" i="3"/>
  <c r="G22" i="3"/>
  <c r="H22" i="3"/>
  <c r="F23" i="3"/>
  <c r="G23" i="3"/>
  <c r="H23" i="3"/>
  <c r="F24" i="3"/>
  <c r="G24" i="3"/>
  <c r="H24" i="3"/>
  <c r="F25" i="3"/>
  <c r="G25" i="3"/>
  <c r="H25" i="3"/>
  <c r="F26" i="3"/>
  <c r="G26" i="3"/>
  <c r="H26" i="3"/>
  <c r="F27" i="3"/>
  <c r="G27" i="3"/>
  <c r="H27" i="3"/>
  <c r="F28" i="3"/>
  <c r="G28" i="3"/>
  <c r="H28" i="3"/>
  <c r="F29" i="3"/>
  <c r="G29" i="3"/>
  <c r="H29" i="3"/>
  <c r="H20" i="3"/>
  <c r="G20" i="3"/>
  <c r="F20" i="3"/>
  <c r="H11" i="3"/>
  <c r="H10" i="3"/>
  <c r="H9" i="3"/>
  <c r="H8" i="3"/>
  <c r="H7" i="3"/>
  <c r="H6" i="3"/>
  <c r="G11" i="3"/>
  <c r="G10" i="3"/>
  <c r="G9" i="3"/>
  <c r="G8" i="3"/>
  <c r="G7" i="3"/>
  <c r="G6" i="3"/>
  <c r="F11" i="3"/>
  <c r="F10" i="3"/>
  <c r="F9" i="3"/>
  <c r="F8" i="3"/>
  <c r="F7" i="3"/>
  <c r="F6" i="3"/>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E17" i="3" l="1"/>
  <c r="E15" i="3"/>
  <c r="B3" i="3" l="1"/>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<sst xmlns="http://schemas.openxmlformats.org/spreadsheetml/2006/main" count="2074" uniqueCount="476">
  <si>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</si>
  <si>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</si>
  <si>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</si>
  <si>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</si>
  <si>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</si>
  <si>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</si>
  <si>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</si>
  <si>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</si>
  <si>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</si>
  <si>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</si>
  <si>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</si>
  <si>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</si>
  <si>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</si>
  <si>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</si>
  <si>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</si>
  <si>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</si>
  <si>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</si>
  <si>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</si>
  <si>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</si>
  <si>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</si>
  <si>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</si>
  <si>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</si>
  <si>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</si>
  <si>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</si>
  <si>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</si>
  <si>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</si>
  <si>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</si>
  <si>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</si>
  <si>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</si>
  <si>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</si>
  <si>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</si>
  <si>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</si>
  <si>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</si>
  <si>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</si>
  <si>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</si>
  <si>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</si>
  <si>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</si>
  <si>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</si>
  <si>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</si>
  <si>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</si>
  <si>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</si>
  <si>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</si>
  <si>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</si>
  <si>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</si>
  <si>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</si>
  <si>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</si>
  <si>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</si>
  <si>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</si>
  <si>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</si>
  <si>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</si>
  <si>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</si>
  <si>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</si>
  <si>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</si>
  <si>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</si>
  <si>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</si>
  <si>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</si>
  <si>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</si>
  <si>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</si>
  <si>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</si>
  <si>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</si>
  <si>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</si>
  <si>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</si>
  <si>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</si>
  <si>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</si>
  <si>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</si>
  <si>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</si>
  <si>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</si>
  <si>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</si>
  <si>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</si>
  <si>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</si>
  <si>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</si>
  <si>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</si>
  <si>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</si>
  <si>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</si>
  <si>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</si>
  <si>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</si>
  <si>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</si>
  <si>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</si>
  <si>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</si>
  <si>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</si>
  <si>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</si>
  <si>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</si>
  <si>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</si>
  <si>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</si>
  <si>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</si>
  <si>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</si>
  <si>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</si>
  <si>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</si>
  <si>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</si>
  <si>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</si>
  <si>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</si>
  <si>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</si>
  <si>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</si>
  <si>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</si>
  <si>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</si>
  <si>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</si>
  <si>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</si>
  <si>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</si>
  <si>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</si>
  <si>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</si>
  <si>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</si>
  <si>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</si>
  <si>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</si>
  <si>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</si>
  <si>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</si>
  <si>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</si>
  <si>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</si>
  <si>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</si>
  <si>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</si>
  <si>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</si>
  <si>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</si>
  <si>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</si>
  <si>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</si>
  <si>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</si>
  <si>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</si>
  <si>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</si>
  <si>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</si>
  <si>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</si>
  <si>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</si>
  <si>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</si>
  <si>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</si>
  <si>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</si>
  <si>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</si>
  <si>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</si>
  <si>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</si>
  <si>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</si>
  <si>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</si>
  <si>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</si>
  <si>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</si>
  <si>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</si>
  <si>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</si>
  <si>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</si>
  <si>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</si>
  <si>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</si>
  <si>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</si>
  <si>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</si>
  <si>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</si>
  <si>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</si>
  <si>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</si>
  <si>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</si>
  <si>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</si>
  <si>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</si>
  <si>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</si>
  <si>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</si>
  <si>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</si>
  <si>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</si>
  <si>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</si>
  <si>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</si>
  <si>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</si>
  <si>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</si>
  <si>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</si>
  <si>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</si>
  <si>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</si>
  <si>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</si>
  <si>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</si>
  <si>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</si>
  <si>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</si>
  <si>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</si>
  <si>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</si>
  <si>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</si>
  <si>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</si>
  <si>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</si>
  <si>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</si>
  <si>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</si>
  <si>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</si>
  <si>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</si>
  <si>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</si>
  <si>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</si>
  <si>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</si>
  <si>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</si>
  <si>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</si>
  <si>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</si>
  <si>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</si>
  <si>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</si>
  <si>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</si>
  <si>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</si>
  <si>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</si>
  <si>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</si>
  <si>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</si>
  <si>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</si>
  <si>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</si>
  <si>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</si>
  <si>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</si>
  <si>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</si>
  <si>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</si>
  <si>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</si>
  <si>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</si>
  <si>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</si>
  <si>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</si>
  <si>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</si>
  <si>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</si>
  <si>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</si>
  <si>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</si>
  <si>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</si>
  <si>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</si>
  <si>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</si>
  <si>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</si>
  <si>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</si>
  <si>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</si>
  <si>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</si>
  <si>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</si>
  <si>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</si>
  <si>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</si>
  <si>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</si>
  <si>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</si>
  <si>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</si>
  <si>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</si>
  <si>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</si>
  <si>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</si>
  <si>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</si>
  <si>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</si>
  <si>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</si>
  <si>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</si>
  <si>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</si>
  <si>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</si>
  <si>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</si>
  <si>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</si>
  <si>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</si>
  <si>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</si>
  <si>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</si>
  <si>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</si>
  <si>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</si>
  <si>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</si>
  <si>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</si>
  <si>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</si>
  <si>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</si>
  <si>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</si>
  <si>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</si>
  <si>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</si>
  <si>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</si>
  <si>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</si>
  <si>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</si>
  <si>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</si>
  <si>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</si>
  <si>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</si>
  <si>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(a,b)</t>
  </si>
  <si>
    <t>(1,2,3,b)</t>
  </si>
  <si>
    <t>(1,a)</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</si>
  <si>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</si>
  <si>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</si>
  <si>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</si>
  <si>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</si>
  <si>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</si>
  <si>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</si>
  <si>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</si>
  <si>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</si>
  <si>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</si>
  <si>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</si>
  <si>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</si>
  <si>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</si>
  <si>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</si>
  <si>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</si>
  <si>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</si>
  <si>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</si>
  <si>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</si>
  <si>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</si>
  <si>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</si>
  <si>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</si>
  <si>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</si>
  <si>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</si>
  <si>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</si>
  <si>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</si>
  <si>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</si>
  <si>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</si>
  <si>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</si>
  <si>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</si>
  <si>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</si>
  <si>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</si>
  <si>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</si>
  <si>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</si>
  <si>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</si>
  <si>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</si>
  <si>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u</t>
  </si>
  <si>
    <t>(b)</t>
  </si>
  <si>
    <t>(1,2,b)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</si>
  <si>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</si>
  <si>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</si>
  <si>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</si>
  <si>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</si>
  <si>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</si>
  <si>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</si>
  <si>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</si>
  <si>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</si>
  <si>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</si>
  <si>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</si>
  <si>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</si>
  <si>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</si>
  <si>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</si>
  <si>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</si>
  <si>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</si>
  <si>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</si>
  <si>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</si>
  <si>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</si>
  <si>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</si>
  <si>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</si>
  <si>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</si>
  <si>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</si>
  <si>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</si>
  <si>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</si>
  <si>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</si>
  <si>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</si>
  <si>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</si>
  <si>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</si>
  <si>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</si>
  <si>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</si>
  <si>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</si>
  <si>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</si>
  <si>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</si>
  <si>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</si>
  <si>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</si>
  <si>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</si>
  <si>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</si>
  <si>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</si>
  <si>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</si>
  <si>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</si>
  <si>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</si>
  <si>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</si>
  <si>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</si>
  <si>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</si>
  <si>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</si>
  <si>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</si>
  <si>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</si>
  <si>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</si>
  <si>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</si>
  <si>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</si>
  <si>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</si>
  <si>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</si>
  <si>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</si>
  <si>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</si>
  <si>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</si>
  <si>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</si>
  <si>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</si>
  <si>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</si>
  <si>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</si>
  <si>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</si>
  <si>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</si>
  <si>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</si>
  <si>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</si>
  <si>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</si>
  <si>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</si>
  <si>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</si>
  <si>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</si>
  <si>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</si>
  <si>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</si>
  <si>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</si>
  <si>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</si>
  <si>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</si>
  <si>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</si>
  <si>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</si>
  <si>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</si>
  <si>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</si>
  <si>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</si>
  <si>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</si>
  <si>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</si>
  <si>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</si>
  <si>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</si>
  <si>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</si>
  <si>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</si>
  <si>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</si>
  <si>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</si>
  <si>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</si>
  <si>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</si>
  <si>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</si>
  <si>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</si>
  <si>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</si>
  <si>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</si>
  <si>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</si>
  <si>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</si>
  <si>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</si>
  <si>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</si>
  <si>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</si>
  <si>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</si>
  <si>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</si>
  <si>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</si>
  <si>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</si>
  <si>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</si>
  <si>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</si>
  <si>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</si>
  <si>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</si>
  <si>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</si>
  <si>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</si>
  <si>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</si>
  <si>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</si>
  <si>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</si>
  <si>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</si>
  <si>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</si>
  <si>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</si>
  <si>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</si>
  <si>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</si>
  <si>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</si>
  <si>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</si>
  <si>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</si>
  <si>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</si>
  <si>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</si>
  <si>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</si>
  <si>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</si>
  <si>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</si>
  <si>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</si>
  <si>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</si>
  <si>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</si>
  <si>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</si>
  <si>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</si>
  <si>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</si>
  <si>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</si>
  <si>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</si>
  <si>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</si>
  <si>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</si>
  <si>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</si>
  <si>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</si>
  <si>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</si>
  <si>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</si>
  <si>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</si>
  <si>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</si>
  <si>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</si>
  <si>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</si>
  <si>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</si>
  <si>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</si>
  <si>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</si>
  <si>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</si>
  <si>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</si>
  <si>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</si>
  <si>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</si>
  <si>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</si>
  <si>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</si>
  <si>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</si>
  <si>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</si>
  <si>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</si>
  <si>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</si>
  <si>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</si>
  <si>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</si>
  <si>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Adjusted 
Percent (2012/13)</t>
  </si>
  <si>
    <t>Adjusted 
Percent (2017/18)</t>
  </si>
  <si>
    <t>Adjusted 
Percent (2022/23)</t>
  </si>
  <si>
    <t>(2,3,a,b)</t>
  </si>
  <si>
    <t>(a)</t>
  </si>
  <si>
    <t>(3,b)</t>
  </si>
  <si>
    <t>(3,a)</t>
  </si>
  <si>
    <t>(3,a,b)</t>
  </si>
  <si>
    <t>(1,3,a)</t>
  </si>
  <si>
    <t>(1,2,3,a,b)</t>
  </si>
  <si>
    <t>Count and percent of residents (all ages) with at least one antidepressant dispensation</t>
  </si>
  <si>
    <t>Crude and Age &amp; Sex Adjusted Annual Proportion of Residents with 1+ Influenza Immunizations by Income Quintile, 2012/13, 2017/18 &amp; 2022/23(ref), proportion</t>
  </si>
  <si>
    <t>r</t>
  </si>
  <si>
    <t>2,3</t>
  </si>
  <si>
    <t>Crude and Age &amp; Sex Adjusted Annual Proportion of Residents with 1+ Influenza Immunizations by Regions, 2012/13, 2017/18 &amp; 2022/23(ref), proportion</t>
  </si>
  <si>
    <t>(1,b)</t>
  </si>
  <si>
    <t>(2,3,a)</t>
  </si>
  <si>
    <t xml:space="preserve">Age- and sex-adjusted percent of residents (all ages) </t>
  </si>
  <si>
    <t xml:space="preserve">Influenza Immunization Counts, Crude Percents, and Adjusted Percents by District in Northern Health Region, 2012/13, 2017/18 and 2022/23
</t>
  </si>
  <si>
    <t xml:space="preserve">Count and percent of residents (all ages) </t>
  </si>
  <si>
    <t xml:space="preserve">Influenza Immunization Counts, Crude Percents, and Adjusted Percents by District in Prairie Mountain, 2012/13, 2017/18 and 2022/23
</t>
  </si>
  <si>
    <t xml:space="preserve">Influenza Immunization Counts, Crude Percents, and Adjusted Percents by District in Interlake-Eastern RHA, 2012/13, 2017/18 and 2022/23
</t>
  </si>
  <si>
    <t xml:space="preserve">Influenza Immunization Counts, Crude Percents, and Adjusted Percents by District in Southern Health-Santé Sud, 2012/13, 2017/18 and 2022/23
</t>
  </si>
  <si>
    <t>Count and percent of residents (all ages)</t>
  </si>
  <si>
    <t xml:space="preserve">Influenza Immunization Counts, Crude Percents, and Adjusted Percents by Health Region, 2012/13, 2017/18 and 2022/23
</t>
  </si>
  <si>
    <t xml:space="preserve">Influenza Immunization Counts, Crude Percents, and Adjusted Percents by Winnipeg Community Area, 2012/13, 2017/18 and 2022/23
</t>
  </si>
  <si>
    <t xml:space="preserve">date:  November 27, 2024 </t>
  </si>
  <si>
    <t>Community Area</t>
  </si>
  <si>
    <t>Neighborhood Cluster</t>
  </si>
  <si>
    <t xml:space="preserve">Influenza Immunization Counts, Crude Percents, and Adjusted Percents by Winnipeg Neighbourhood Cluster, 2012/13, 2017/18 and 2022/23
</t>
  </si>
  <si>
    <t>District</t>
  </si>
  <si>
    <t>Health Region</t>
  </si>
  <si>
    <t>Count 
(2012/13)</t>
  </si>
  <si>
    <t>Crude Percent 
(2012/13)</t>
  </si>
  <si>
    <t>Adjusted Percent 
(2012/13)</t>
  </si>
  <si>
    <t>Count 
(2017/18)</t>
  </si>
  <si>
    <t>Crude Percent 
(2017/18)</t>
  </si>
  <si>
    <t>Adjusted Percent 
(2017/18)</t>
  </si>
  <si>
    <t>Count 
(2022/23)</t>
  </si>
  <si>
    <t>Crude Percent 
(2022/23)</t>
  </si>
  <si>
    <t>Adjusted Percent 
(2022/23)</t>
  </si>
  <si>
    <t>If you require this document in a different accessible format, please contact us: by phone at 204-789-3819 or by email at info@cpe.umanitoba.ca.</t>
  </si>
  <si>
    <t>End of worksheet</t>
  </si>
  <si>
    <t>bold = statistically significant</t>
  </si>
  <si>
    <t xml:space="preserve">Statistical Tests for Adjusted Percents of Influenza Immunizations by Income Quintile, 2012/13, 2017/18 and 2022/23
</t>
  </si>
  <si>
    <t xml:space="preserve">Adjusted Percents of Influenza Immunizations by Income Quintile,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</si>
</sst>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xf numFmtId="9" fontId="18" fillId="0" borderId="0" applyFont="0" applyFill="0" applyBorder="0" applyAlignment="0" applyProtection="0"/>
  </cellStyleXfs>
  <cellXfs count="114">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1" fontId="42" fillId="0" borderId="0" xfId="43" applyNumberFormat="1" applyFont="1" applyAlignment="1">
      <alignment vertical="center"/>
    </xf>
    <xf numFmtId="49" fontId="44" fillId="35" borderId="22" xfId="97" applyBorder="1">
      <alignment horizontal="left" vertical="center" indent="1"/>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49" fontId="44" fillId="35" borderId="23" xfId="97" applyBorder="1">
      <alignment horizontal="left" vertical="center" indent="1"/>
    </xf>
    <xf numFmtId="3" fontId="44" fillId="35" borderId="24" xfId="104"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40" fillId="0" borderId="11" xfId="108" quotePrefix="1" applyNumberFormat="1" applyFont="1" applyFill="1" applyBorder="1" applyAlignment="1">
      <alignment horizontal="right" vertical="center" indent="3"/>
    </xf>
    <xf numFmtId="2" fontId="44" fillId="35" borderId="24" xfId="108" quotePrefix="1" applyNumberFormat="1" applyFont="1" applyFill="1" applyBorder="1" applyAlignment="1">
      <alignment horizontal="right" vertical="center" indent="3"/>
    </xf>
    <xf numFmtId="2" fontId="40" fillId="0" borderId="11" xfId="108" applyNumberFormat="1" applyFont="1" applyFill="1" applyBorder="1" applyAlignment="1">
      <alignment horizontal="right" vertical="center" indent="3"/>
    </xf>
    <xf numFmtId="4" fontId="44" fillId="35" borderId="24" xfId="104" quotePrefix="1" applyNumberFormat="1" applyBorder="1">
      <alignment horizontal="right" vertical="center" indent="3"/>
    </xf>
    <xf numFmtId="4" fontId="44" fillId="35" borderId="26" xfId="104" quotePrefix="1" applyNumberFormat="1" applyBorder="1">
      <alignment horizontal="right" vertical="center" indent="3"/>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border outline="0">
        <left style="thin">
          <color theme="7"/>
        </left>
      </border>
    </dxf>
    <dxf>
      <font>
        <strike val="0"/>
        <outline val="0"/>
        <shadow val="0"/>
        <u val="none"/>
        <vertAlign val="baseline"/>
        <name val="Arial"/>
        <family val="2"/>
        <scheme val="none"/>
      </font>
      <numFmt numFmtId="2" formatCode="0.00"/>
      <border outline="0">
        <left style="thin">
          <color theme="7"/>
        </left>
        <right style="thin">
          <color theme="7"/>
        </right>
      </border>
    </dxf>
    <dxf>
      <font>
        <strike val="0"/>
        <outline val="0"/>
        <shadow val="0"/>
        <u val="none"/>
        <vertAlign val="baseline"/>
        <name val="Arial"/>
        <family val="2"/>
        <scheme val="none"/>
      </font>
      <numFmt numFmtId="2" formatCode="0.0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2032380235545258"/>
          <c:y val="0.10490065235961916"/>
          <c:w val="0.57489565783472929"/>
          <c:h val="0.7302698278369999"/>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(2,3)</c:v>
                  </c:pt>
                  <c:pt idx="2">
                    <c:v>Prairie Mountain Health (2)</c:v>
                  </c:pt>
                  <c:pt idx="3">
                    <c:v>Interlake-Eastern RHA  </c:v>
                  </c:pt>
                  <c:pt idx="4">
                    <c:v>Winnipeg RHA (a)</c:v>
                  </c:pt>
                  <c:pt idx="5">
                    <c:v>Southern Health-Santé Sud (1,2,3)</c:v>
                  </c:pt>
                </c:lvl>
                <c:lvl>
                  <c:pt idx="0">
                    <c:v>   </c:v>
                  </c:pt>
                </c:lvl>
              </c:multiLvlStrCache>
            </c:multiLvlStrRef>
          </c:cat>
          <c:val>
            <c:numRef>
              <c:f>'Graph Data'!$H$6:$H$11</c:f>
              <c:numCache>
                <c:formatCode>0.00</c:formatCode>
                <c:ptCount val="6"/>
                <c:pt idx="0">
                  <c:v>26.343893410000003</c:v>
                </c:pt>
                <c:pt idx="1">
                  <c:v>16.76431066</c:v>
                </c:pt>
                <c:pt idx="2">
                  <c:v>21.9000828</c:v>
                </c:pt>
                <c:pt idx="3">
                  <c:v>22.772385929999999</c:v>
                </c:pt>
                <c:pt idx="4">
                  <c:v>31.36738772</c:v>
                </c:pt>
                <c:pt idx="5">
                  <c:v>19.42358626</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(2,3)</c:v>
                  </c:pt>
                  <c:pt idx="2">
                    <c:v>Prairie Mountain Health (2)</c:v>
                  </c:pt>
                  <c:pt idx="3">
                    <c:v>Interlake-Eastern RHA  </c:v>
                  </c:pt>
                  <c:pt idx="4">
                    <c:v>Winnipeg RHA (a)</c:v>
                  </c:pt>
                  <c:pt idx="5">
                    <c:v>Southern Health-Santé Sud (1,2,3)</c:v>
                  </c:pt>
                </c:lvl>
                <c:lvl>
                  <c:pt idx="0">
                    <c:v>   </c:v>
                  </c:pt>
                </c:lvl>
              </c:multiLvlStrCache>
            </c:multiLvlStrRef>
          </c:cat>
          <c:val>
            <c:numRef>
              <c:f>'Graph Data'!$G$6:$G$11</c:f>
              <c:numCache>
                <c:formatCode>0.00</c:formatCode>
                <c:ptCount val="6"/>
                <c:pt idx="0">
                  <c:v>23.952840170000002</c:v>
                </c:pt>
                <c:pt idx="1">
                  <c:v>18.99742316</c:v>
                </c:pt>
                <c:pt idx="2">
                  <c:v>19.653422630000001</c:v>
                </c:pt>
                <c:pt idx="3">
                  <c:v>22.009272509999999</c:v>
                </c:pt>
                <c:pt idx="4">
                  <c:v>27.898692499999999</c:v>
                </c:pt>
                <c:pt idx="5">
                  <c:v>17.09559788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(2,3)</c:v>
                  </c:pt>
                  <c:pt idx="2">
                    <c:v>Prairie Mountain Health (2)</c:v>
                  </c:pt>
                  <c:pt idx="3">
                    <c:v>Interlake-Eastern RHA  </c:v>
                  </c:pt>
                  <c:pt idx="4">
                    <c:v>Winnipeg RHA (a)</c:v>
                  </c:pt>
                  <c:pt idx="5">
                    <c:v>Southern Health-Santé Sud (1,2,3)</c:v>
                  </c:pt>
                </c:lvl>
                <c:lvl>
                  <c:pt idx="0">
                    <c:v>   </c:v>
                  </c:pt>
                </c:lvl>
              </c:multiLvlStrCache>
            </c:multiLvlStrRef>
          </c:cat>
          <c:val>
            <c:numRef>
              <c:f>'Graph Data'!$F$6:$F$11</c:f>
              <c:numCache>
                <c:formatCode>0.00</c:formatCode>
                <c:ptCount val="6"/>
                <c:pt idx="0">
                  <c:v>21.043895750000001</c:v>
                </c:pt>
                <c:pt idx="1">
                  <c:v>21.672301940000001</c:v>
                </c:pt>
                <c:pt idx="2">
                  <c:v>18.296266209999999</c:v>
                </c:pt>
                <c:pt idx="3">
                  <c:v>19.623484690000002</c:v>
                </c:pt>
                <c:pt idx="4">
                  <c:v>23.426085269999998</c:v>
                </c:pt>
                <c:pt idx="5">
                  <c:v>15.973888789999998</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4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83688012667134049"/>
          <c:y val="0.11524514592195846"/>
          <c:w val="0.1230057548011212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546381403519779"/>
          <c:y val="0.14977803004685764"/>
          <c:w val="0.8661362333747884"/>
          <c:h val="0.53449195855830911"/>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17.668806009999997</c:v>
                </c:pt>
                <c:pt idx="1">
                  <c:v>18.01734768</c:v>
                </c:pt>
                <c:pt idx="2">
                  <c:v>18.060726410000001</c:v>
                </c:pt>
                <c:pt idx="3">
                  <c:v>17.617209320000001</c:v>
                </c:pt>
                <c:pt idx="4">
                  <c:v>20.445561170000001</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17.452096580000003</c:v>
                </c:pt>
                <c:pt idx="1">
                  <c:v>18.243270030000001</c:v>
                </c:pt>
                <c:pt idx="2">
                  <c:v>19.024309800000001</c:v>
                </c:pt>
                <c:pt idx="3">
                  <c:v>18.40133024</c:v>
                </c:pt>
                <c:pt idx="4">
                  <c:v>23.01991288</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17.018485890000001</c:v>
                </c:pt>
                <c:pt idx="1">
                  <c:v>17.581899140000001</c:v>
                </c:pt>
                <c:pt idx="2">
                  <c:v>20.53903648</c:v>
                </c:pt>
                <c:pt idx="3">
                  <c:v>20.423236419999999</c:v>
                </c:pt>
                <c:pt idx="4">
                  <c:v>26.502122830000001</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4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5535232139044817"/>
          <c:y val="0.46874634455223479"/>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347659144281608"/>
          <c:y val="0.15054571907793293"/>
          <c:w val="0.8661362333747884"/>
          <c:h val="0.5306907769125544"/>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22.200303520000002</c:v>
                </c:pt>
                <c:pt idx="1">
                  <c:v>21.837024329999998</c:v>
                </c:pt>
                <c:pt idx="2">
                  <c:v>22.22345821</c:v>
                </c:pt>
                <c:pt idx="3">
                  <c:v>23.423806949999999</c:v>
                </c:pt>
                <c:pt idx="4">
                  <c:v>24.94186358</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25.113400600000002</c:v>
                </c:pt>
                <c:pt idx="1">
                  <c:v>24.870249859999998</c:v>
                </c:pt>
                <c:pt idx="2">
                  <c:v>26.624469680000001</c:v>
                </c:pt>
                <c:pt idx="3">
                  <c:v>28.348218360000001</c:v>
                </c:pt>
                <c:pt idx="4">
                  <c:v>31.262763230000001</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24.66786029</c:v>
                </c:pt>
                <c:pt idx="1">
                  <c:v>28.123113919999998</c:v>
                </c:pt>
                <c:pt idx="2">
                  <c:v>29.453191560000004</c:v>
                </c:pt>
                <c:pt idx="3">
                  <c:v>32.839398959999997</c:v>
                </c:pt>
                <c:pt idx="4">
                  <c:v>38.02012998</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3326567582162283"/>
          <c:y val="0.45787667425549711"/>
          <c:w val="0.2021903793415463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influenza immunization by Manitoba health region for the years 2012/13, 2017/18, and 2022/23. Values represent the age- and sex-adjusted percent of residents.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3.18256E-7</cdr:y>
    </cdr:from>
    <cdr:to>
      <cdr:x>1</cdr:x>
      <cdr:y>0.08131</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1098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12.1: Influenza Immunization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influenza immunization by rural income quintile, 2012/13, 2017/18 and 2022/23, based on the age- and sex- adjusted percent of residents.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Influenza Immunization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influenza immunization by urban income quintile, 2012/13, 2017/18 and 2022/23, based on the age- and sex- adjusted percent of residents.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B5486478-408E-D9C7-93AB-5F2FBED16466}"/>
            </a:ext>
          </a:extLst>
        </cdr:cNvPr>
        <cdr:cNvSpPr txBox="1"/>
      </cdr:nvSpPr>
      <cdr:spPr>
        <a:xfrm xmlns:a="http://schemas.openxmlformats.org/drawingml/2006/main">
          <a:off x="11530" y="0"/>
          <a:ext cx="6358790" cy="42944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Influenza Immunization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395826BD-4261-4B6C-93FA-27D5EB161FFE}"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7B6B7645-FA01-47EB-95D7-C57E50F065B8}"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27BFB053-FD77-4137-BC45-49F72F815D02}"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9B50C59-592B-47D1-A3C7-90A81C69E259}"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9C9CA4C0-5E10-443A-A70C-616A507D2081}"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1069E77D-690B-438B-8FB5-FD0E7EEA2271}"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0E4FE3D5-FA2A-4CAF-A407-444C4E562EBD}"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Percent _x000a_(2012/13)" dataDxfId="98"/>
    <tableColumn id="9" xr3:uid="{E533163E-0B38-4D72-A5E4-7C9E8DE92DB0}" name="Adjusted Percent _x000a_(2012/13)" dataDxfId="97"/>
    <tableColumn id="4" xr3:uid="{E905B87B-6CF6-472D-A463-4DD4DF0F4579}" name="Count _x000a_(2017/18)" dataDxfId="96"/>
    <tableColumn id="5" xr3:uid="{42AC696E-0C0F-41CD-87FE-48FEB719A977}" name="Crude Percent _x000a_(2017/18)" dataDxfId="95" dataCellStyle="Percent"/>
    <tableColumn id="10" xr3:uid="{9B6946B1-8EB7-4F82-B7C6-45A6E18E0B8E}" name="Adjusted Percent _x000a_(2017/18)" dataDxfId="94" dataCellStyle="Percent"/>
    <tableColumn id="6" xr3:uid="{98A3EF03-EBD3-4B5B-968D-B7D8D08DA0B7}" name="Count _x000a_(2022/23)" dataDxfId="93"/>
    <tableColumn id="7" xr3:uid="{207C225F-DEFE-422A-B44A-EF5A1D5B5E9B}" name="Crude Percent _x000a_(2022/23)" dataDxfId="92" dataCellStyle="Percent"/>
    <tableColumn id="12" xr3:uid="{99B711D0-E2B7-4818-8B64-BF6600B64A94}" name="Adjusted Percent _x000a_(2022/23)" dataDxfId="91" dataCellStyle="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Percent _x000a_(2012/13)" dataDxfId="85"/>
    <tableColumn id="8" xr3:uid="{E1FE3E8A-F8CF-4F43-A07A-29CA47C07498}" name="Adjusted Percent _x000a_(2012/13)" dataDxfId="84" dataCellStyle="Percent"/>
    <tableColumn id="4" xr3:uid="{17D3DE66-4D16-4579-9390-FCE7DFAD63F4}" name="Count _x000a_(2017/18)" dataDxfId="83" dataCellStyle="Data - counts"/>
    <tableColumn id="5" xr3:uid="{CB9FD7DB-67DB-469A-B19C-D7838272F54A}" name="Crude Percent _x000a_(2017/18)" dataDxfId="82" dataCellStyle="Percent"/>
    <tableColumn id="9" xr3:uid="{13A8AFE8-2E00-4BDF-B370-B87F79D187D2}" name="Adjusted Percent _x000a_(2017/18)" dataDxfId="81" dataCellStyle="Percent"/>
    <tableColumn id="6" xr3:uid="{DE6F0234-9AFC-4F7C-B44E-7E3EF1DFD886}" name="Count _x000a_(2022/23)" dataDxfId="80" dataCellStyle="Data - counts"/>
    <tableColumn id="7" xr3:uid="{DEF3260F-6C20-44F1-A215-7DE7E706528E}" name="Crude Percent _x000a_(2022/23)" dataDxfId="79" dataCellStyle="Percent"/>
    <tableColumn id="10" xr3:uid="{FD57EE1E-18E1-452C-A821-2E362C658130}" name="Adjusted Percent _x000a_(2022/23)" dataDxfId="78"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Percent _x000a_(2012/13)" dataDxfId="72"/>
    <tableColumn id="8" xr3:uid="{0C919304-67A1-4AA3-8103-645F25F7CD26}" name="Adjusted Percent _x000a_(2012/13)" dataDxfId="71" dataCellStyle="Data - percent"/>
    <tableColumn id="4" xr3:uid="{9B3EB30E-4811-4C2F-87EE-547A53BB9DF3}" name="Count _x000a_(2017/18)" dataDxfId="70" dataCellStyle="Data - counts"/>
    <tableColumn id="5" xr3:uid="{0F12AD61-6D7D-4366-8714-6875C0A34F39}" name="Crude Percent _x000a_(2017/18)" dataDxfId="69" dataCellStyle="Percent"/>
    <tableColumn id="9" xr3:uid="{2605FB17-AA4C-4FAA-83FA-01A01B6C0FC0}" name="Adjusted Percent _x000a_(2017/18)" dataDxfId="68" dataCellStyle="Percent"/>
    <tableColumn id="6" xr3:uid="{43E0FA13-9B54-44D6-B201-10E3B3EA5D72}" name="Count _x000a_(2022/23)" dataDxfId="67" dataCellStyle="Data - counts"/>
    <tableColumn id="7" xr3:uid="{C517B006-E5E4-45CE-8275-34DFC91A1A27}" name="Crude Percent _x000a_(2022/23)" dataDxfId="66" dataCellStyle="Percent"/>
    <tableColumn id="10" xr3:uid="{B737B69A-8423-4615-A441-837880882BBA}" name="Adjusted Percent _x000a_(2022/23)" dataDxfId="65"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Percent _x000a_(2012/13)" dataDxfId="59"/>
    <tableColumn id="8" xr3:uid="{CFB65243-E5B2-44C6-8D0C-FB9438A58613}" name="Adjusted Percent _x000a_(2012/13)" dataDxfId="58"/>
    <tableColumn id="4" xr3:uid="{65A87695-A081-48FE-8DE3-008DDF3ABE7B}" name="Count _x000a_(2017/18)" dataDxfId="57"/>
    <tableColumn id="5" xr3:uid="{94433568-4669-42E6-80A7-30B3ED87FD6E}" name="Crude Percent _x000a_(2017/18)" dataDxfId="56" dataCellStyle="Percent"/>
    <tableColumn id="9" xr3:uid="{3F299B8B-FCEB-4979-A7AE-BD2BD5C89E3E}" name="Adjusted Percent _x000a_(2017/18)" dataDxfId="55" dataCellStyle="Percent"/>
    <tableColumn id="6" xr3:uid="{F9BAEEB1-906A-4FDA-B891-D116C64ECB71}" name="Count _x000a_(2022/23)" dataDxfId="54"/>
    <tableColumn id="7" xr3:uid="{0CF98AB4-2418-42C1-BA44-73FF78F5589D}" name="Crude Percent _x000a_(2022/23)" dataDxfId="53" dataCellStyle="Percent"/>
    <tableColumn id="10" xr3:uid="{9C6E716E-CAD9-42C6-B721-1B82BF58347E}" name="Adjusted Percent _x000a_(2022/23)" dataDxfId="52" dataCellStyle="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Percent _x000a_(2012/13)" dataDxfId="46"/>
    <tableColumn id="8" xr3:uid="{5833F9F7-6CE0-4C5D-9C27-545F1A6F2CD5}" name="Adjusted Percent _x000a_(2012/13)" dataDxfId="45"/>
    <tableColumn id="4" xr3:uid="{AA22EA7D-5DC0-4F3A-8ECA-5325860C71C2}" name="Count _x000a_(2017/18)" dataDxfId="44"/>
    <tableColumn id="5" xr3:uid="{8961EBF3-9061-40CF-8EED-1A80E878AA94}" name="Crude Percent _x000a_(2017/18)" dataDxfId="43" dataCellStyle="Percent"/>
    <tableColumn id="9" xr3:uid="{670C5F53-3547-4206-A3B4-00F4526F41EF}" name="Adjusted Percent _x000a_(2017/18)" dataDxfId="42" dataCellStyle="Percent"/>
    <tableColumn id="6" xr3:uid="{5AE41F3B-C96C-4164-9A3A-D1DA1E86C419}" name="Count _x000a_(2022/23)" dataDxfId="41"/>
    <tableColumn id="7" xr3:uid="{CC94DDF7-9E48-4746-955D-E442C96C3982}" name="Crude Percent _x000a_(2022/23)" dataDxfId="40" dataCellStyle="Percent"/>
    <tableColumn id="10" xr3:uid="{1DCF345B-E210-451E-A2D4-F32F96B5D28A}" name="Adjusted Percent _x000a_(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Percent _x000a_(2012/13)" dataDxfId="33"/>
    <tableColumn id="8" xr3:uid="{78EE06CD-91BE-4824-9F4D-66929B7D5852}" name="Adjusted Percent _x000a_(2012/13)" dataDxfId="32"/>
    <tableColumn id="4" xr3:uid="{ACE4089F-A593-4169-8211-DB959B0A7642}" name="Count _x000a_(2017/18)" dataDxfId="31"/>
    <tableColumn id="5" xr3:uid="{BBAF5251-1946-45AA-B1BE-33DD00E61DDF}" name="Crude Percent _x000a_(2017/18)" dataDxfId="30" dataCellStyle="Percent"/>
    <tableColumn id="9" xr3:uid="{0243E1F9-2123-42A5-BB23-E877D5619A14}" name="Adjusted Percent _x000a_(2017/18)" dataDxfId="29" dataCellStyle="Percent"/>
    <tableColumn id="6" xr3:uid="{2EBEEC92-8AF4-4122-8D62-E2CACC3843A9}" name="Count _x000a_(2022/23)" dataDxfId="28"/>
    <tableColumn id="7" xr3:uid="{EE37DAC4-2A3A-4DD3-9407-19801A4F6813}" name="Crude Percent _x000a_(2022/23)" dataDxfId="27" dataCellStyle="Percent"/>
    <tableColumn id="10" xr3:uid="{E85AC16D-EACE-461E-8B26-B1F5656F1FD6}" name="Adjusted Percent _x000a_(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Percent _x000a_(2012/13)" dataDxfId="20"/>
    <tableColumn id="8" xr3:uid="{D76499AF-A597-492A-91E1-B9288188753A}" name="Adjusted Percent _x000a_(2012/13)" dataDxfId="19"/>
    <tableColumn id="4" xr3:uid="{82B9FAD0-A182-4979-A453-ABA4A726790B}" name="Count _x000a_(2017/18)" dataDxfId="18"/>
    <tableColumn id="5" xr3:uid="{112A539F-2360-4C14-A71A-5D32AF2F734D}" name="Crude Percent _x000a_(2017/18)" dataDxfId="17" dataCellStyle="Percent"/>
    <tableColumn id="9" xr3:uid="{7A0D3EB2-8D1A-44C5-A259-DABF8E4C74B0}" name="Adjusted Percent _x000a_(2017/18)" dataDxfId="16" dataCellStyle="Percent"/>
    <tableColumn id="6" xr3:uid="{FB9C8903-1AC8-4A75-8E6F-8F2F08F49C57}" name="Count _x000a_(2022/23)" dataDxfId="15"/>
    <tableColumn id="7" xr3:uid="{290570BD-3038-4C7F-AC18-9BCCFD7BFA28}" name="Crude Percent _x000a_(2022/23)" dataDxfId="14" dataCellStyle="Percent"/>
    <tableColumn id="10" xr3:uid="{926D0B2F-0520-4633-993E-B9FF02B30FFE}" name="Adjusted Percent _x000a_(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_x000a_Percent (2012/13)" dataDxfId="8" dataCellStyle="Percent"/>
    <tableColumn id="3" xr3:uid="{25DBBBAA-19F0-44AB-A7A3-E2C9680F4E3D}" name="Adjusted _x000a_Percent (2017/18)" dataDxfId="7" dataCellStyle="Percent"/>
    <tableColumn id="4" xr3:uid="{B1A4B07F-07FA-4054-9241-0E968E724E9B}" name="Adjusted _x000a_Percent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831B11C-7B5B-4075-9BBC-2491FAA7A978}" name="Table919331221303948664" displayName="Table919331221303948664" ref="A2:B12" totalsRowShown="0" headerRowDxfId="5" dataDxfId="3" headerRowBorderDxfId="4">
  <tableColumns count="2">
    <tableColumn id="1" xr3:uid="{D02F6E05-F924-4B85-A8DE-EEDEF1F78231}" name="Statistical Tests" dataDxfId="2"/>
    <tableColumn id="2" xr3:uid="{E167668A-CF67-4D03-9E9A-CCADE804A4D3}"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8" s="56" customFormat="1" ht="18.899999999999999" customHeight="1" x14ac:dyDescent="0.3">
      <c r="A1" s="112" t="s">
        <v>454</v>
      </c>
      <c r="B1" s="55"/>
      <c r="C1" s="55"/>
      <c r="D1" s="55"/>
      <c r="E1" s="55"/>
      <c r="F1" s="55"/>
      <c r="G1" s="55"/>
      <c r="H1" s="55"/>
      <c r="I1" s="55"/>
      <c r="J1" s="55"/>
      <c r="K1" s="55"/>
      <c r="L1" s="55"/>
    </row>
    <row r="2" spans="1:18" s="56" customFormat="1" ht="18.899999999999999" customHeight="1" x14ac:dyDescent="0.3">
      <c r="A2" s="1" t="s">
        <v>449</v>
      </c>
      <c r="B2" s="57"/>
      <c r="C2" s="57"/>
      <c r="D2" s="57"/>
      <c r="E2" s="57"/>
      <c r="F2" s="57"/>
      <c r="G2" s="57"/>
      <c r="H2" s="57"/>
      <c r="I2" s="57"/>
      <c r="J2" s="57"/>
      <c r="K2" s="55"/>
      <c r="L2" s="55"/>
    </row>
    <row r="3" spans="1:18" s="60" customFormat="1" ht="54" customHeight="1" x14ac:dyDescent="0.3">
      <c r="A3" s="109" t="s">
        <v>461</v>
      </c>
      <c r="B3" s="58" t="s">
        <v>462</v>
      </c>
      <c r="C3" s="58" t="s">
        <v>463</v>
      </c>
      <c r="D3" s="58" t="s">
        <v>464</v>
      </c>
      <c r="E3" s="58" t="s">
        <v>465</v>
      </c>
      <c r="F3" s="58" t="s">
        <v>466</v>
      </c>
      <c r="G3" s="58" t="s">
        <v>467</v>
      </c>
      <c r="H3" s="58" t="s">
        <v>468</v>
      </c>
      <c r="I3" s="58" t="s">
        <v>469</v>
      </c>
      <c r="J3" s="59" t="s">
        <v>470</v>
      </c>
      <c r="Q3" s="61"/>
      <c r="R3" s="61"/>
    </row>
    <row r="4" spans="1:18" s="56" customFormat="1" ht="18.899999999999999" customHeight="1" x14ac:dyDescent="0.3">
      <c r="A4" s="62" t="s">
        <v>174</v>
      </c>
      <c r="B4" s="63">
        <v>26449</v>
      </c>
      <c r="C4" s="87">
        <v>14.30812592</v>
      </c>
      <c r="D4" s="87">
        <v>15.973888789999998</v>
      </c>
      <c r="E4" s="63">
        <v>32057</v>
      </c>
      <c r="F4" s="87">
        <v>15.842900419999999</v>
      </c>
      <c r="G4" s="87">
        <v>17.09559788</v>
      </c>
      <c r="H4" s="63">
        <v>41042</v>
      </c>
      <c r="I4" s="87">
        <v>18.413649839999998</v>
      </c>
      <c r="J4" s="87">
        <v>19.42358626</v>
      </c>
    </row>
    <row r="5" spans="1:18" s="56" customFormat="1" ht="18.899999999999999" customHeight="1" x14ac:dyDescent="0.3">
      <c r="A5" s="62" t="s">
        <v>169</v>
      </c>
      <c r="B5" s="63">
        <v>154511</v>
      </c>
      <c r="C5" s="87">
        <v>21.304633190000001</v>
      </c>
      <c r="D5" s="87">
        <v>23.426085269999998</v>
      </c>
      <c r="E5" s="63">
        <v>202275</v>
      </c>
      <c r="F5" s="87">
        <v>25.887753819999997</v>
      </c>
      <c r="G5" s="87">
        <v>27.898692499999999</v>
      </c>
      <c r="H5" s="63">
        <v>246594</v>
      </c>
      <c r="I5" s="87">
        <v>30.146923990000001</v>
      </c>
      <c r="J5" s="87">
        <v>31.36738772</v>
      </c>
    </row>
    <row r="6" spans="1:18" s="56" customFormat="1" ht="18.899999999999999" customHeight="1" x14ac:dyDescent="0.3">
      <c r="A6" s="62" t="s">
        <v>49</v>
      </c>
      <c r="B6" s="63">
        <v>24757</v>
      </c>
      <c r="C6" s="87">
        <v>19.862645520000001</v>
      </c>
      <c r="D6" s="87">
        <v>19.623484690000002</v>
      </c>
      <c r="E6" s="63">
        <v>29407</v>
      </c>
      <c r="F6" s="87">
        <v>22.765417190000001</v>
      </c>
      <c r="G6" s="87">
        <v>22.009272509999999</v>
      </c>
      <c r="H6" s="63">
        <v>34932</v>
      </c>
      <c r="I6" s="87">
        <v>25.567046529999999</v>
      </c>
      <c r="J6" s="87">
        <v>22.772385929999999</v>
      </c>
    </row>
    <row r="7" spans="1:18" s="56" customFormat="1" ht="18.899999999999999" customHeight="1" x14ac:dyDescent="0.3">
      <c r="A7" s="62" t="s">
        <v>172</v>
      </c>
      <c r="B7" s="63">
        <v>32828</v>
      </c>
      <c r="C7" s="87">
        <v>19.732397239999997</v>
      </c>
      <c r="D7" s="87">
        <v>18.296266209999999</v>
      </c>
      <c r="E7" s="63">
        <v>36289</v>
      </c>
      <c r="F7" s="87">
        <v>21.193874690000001</v>
      </c>
      <c r="G7" s="87">
        <v>19.653422630000001</v>
      </c>
      <c r="H7" s="63">
        <v>43451</v>
      </c>
      <c r="I7" s="87">
        <v>24.61450438</v>
      </c>
      <c r="J7" s="87">
        <v>21.9000828</v>
      </c>
    </row>
    <row r="8" spans="1:18" s="56" customFormat="1" ht="18.899999999999999" customHeight="1" x14ac:dyDescent="0.3">
      <c r="A8" s="62" t="s">
        <v>170</v>
      </c>
      <c r="B8" s="63">
        <v>12846</v>
      </c>
      <c r="C8" s="87">
        <v>17.234393659999999</v>
      </c>
      <c r="D8" s="87">
        <v>21.672301940000001</v>
      </c>
      <c r="E8" s="63">
        <v>11691</v>
      </c>
      <c r="F8" s="87">
        <v>15.098018960000001</v>
      </c>
      <c r="G8" s="87">
        <v>18.99742316</v>
      </c>
      <c r="H8" s="63">
        <v>10624</v>
      </c>
      <c r="I8" s="87">
        <v>13.670110790000001</v>
      </c>
      <c r="J8" s="87">
        <v>16.76431066</v>
      </c>
      <c r="Q8" s="64"/>
    </row>
    <row r="9" spans="1:18" s="56" customFormat="1" ht="18.899999999999999" customHeight="1" x14ac:dyDescent="0.3">
      <c r="A9" s="65" t="s">
        <v>29</v>
      </c>
      <c r="B9" s="75">
        <v>253752</v>
      </c>
      <c r="C9" s="88">
        <v>19.786949840000002</v>
      </c>
      <c r="D9" s="88">
        <v>21.043895750000001</v>
      </c>
      <c r="E9" s="75">
        <v>313886</v>
      </c>
      <c r="F9" s="88">
        <v>22.947768289999999</v>
      </c>
      <c r="G9" s="88">
        <v>23.952840170000002</v>
      </c>
      <c r="H9" s="75">
        <v>378699</v>
      </c>
      <c r="I9" s="88">
        <v>26.343893410000003</v>
      </c>
      <c r="J9" s="88">
        <v>26.343893410000003</v>
      </c>
    </row>
    <row r="10" spans="1:18" ht="18.899999999999999" customHeight="1" x14ac:dyDescent="0.25">
      <c r="A10" s="66" t="s">
        <v>424</v>
      </c>
    </row>
    <row r="11" spans="1:18" x14ac:dyDescent="0.25">
      <c r="B11" s="68"/>
      <c r="H11" s="68"/>
    </row>
    <row r="12" spans="1:18" x14ac:dyDescent="0.25">
      <c r="A12" s="111" t="s">
        <v>471</v>
      </c>
      <c r="B12" s="69"/>
      <c r="C12" s="69"/>
      <c r="D12" s="69"/>
      <c r="E12" s="69"/>
      <c r="F12" s="69"/>
      <c r="G12" s="69"/>
      <c r="H12" s="69"/>
      <c r="I12" s="69"/>
      <c r="J12" s="69"/>
    </row>
    <row r="13" spans="1:18" x14ac:dyDescent="0.25">
      <c r="B13" s="68"/>
      <c r="H13" s="68"/>
    </row>
    <row r="14" spans="1:18" ht="15.6" x14ac:dyDescent="0.3">
      <c r="A14" s="113" t="s">
        <v>472</v>
      </c>
      <c r="B14" s="68"/>
      <c r="H14" s="68"/>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O18" sqref="O18"/>
    </sheetView>
  </sheetViews>
  <sheetFormatPr defaultRowHeight="14.4" x14ac:dyDescent="0.3"/>
  <cols>
    <col min="1" max="1" width="5.88671875" customWidth="1"/>
    <col min="2" max="2" width="25.5546875" style="27" customWidth="1"/>
    <col min="4" max="4" width="11.88671875" style="28" bestFit="1" customWidth="1"/>
    <col min="5" max="5" width="26.5546875" style="27" customWidth="1"/>
    <col min="6" max="6" width="10.44140625" style="92" customWidth="1"/>
    <col min="7" max="7" width="23.109375" style="92" customWidth="1"/>
    <col min="8" max="8" width="11.44140625" style="92" customWidth="1"/>
    <col min="9" max="10" width="11.44140625" style="12" customWidth="1"/>
    <col min="11" max="11" width="15.109375" style="12" customWidth="1"/>
    <col min="12" max="12" width="2.5546875" style="12" customWidth="1"/>
    <col min="13" max="13" width="9.109375" style="93" bestFit="1" customWidth="1"/>
    <col min="14" max="14" width="11.6640625" style="44"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Age &amp; Sex Adjusted Annual Proportion of Residents with 1+ Influenza Immunizations by Regions, 2012/13, 2017/18 &amp; 2022/23(ref), proportion</v>
      </c>
    </row>
    <row r="3" spans="1:34" x14ac:dyDescent="0.3">
      <c r="B3" s="27" t="str">
        <f>'Raw Data'!B6</f>
        <v xml:space="preserve">date:  November 27, 2024 </v>
      </c>
    </row>
    <row r="4" spans="1:34" x14ac:dyDescent="0.3">
      <c r="AD4"/>
      <c r="AE4"/>
    </row>
    <row r="5" spans="1:34" s="3" customFormat="1" x14ac:dyDescent="0.3">
      <c r="A5" s="3" t="s">
        <v>242</v>
      </c>
      <c r="B5" s="2" t="s">
        <v>179</v>
      </c>
      <c r="C5" s="3" t="s">
        <v>129</v>
      </c>
      <c r="D5" s="26" t="s">
        <v>399</v>
      </c>
      <c r="E5" s="2" t="s">
        <v>400</v>
      </c>
      <c r="F5" s="7" t="s">
        <v>206</v>
      </c>
      <c r="G5" s="7" t="s">
        <v>207</v>
      </c>
      <c r="H5" s="7" t="s">
        <v>208</v>
      </c>
      <c r="I5" s="13"/>
      <c r="J5" s="15" t="s">
        <v>271</v>
      </c>
      <c r="K5" s="44"/>
    </row>
    <row r="6" spans="1:34" x14ac:dyDescent="0.3">
      <c r="A6">
        <v>6</v>
      </c>
      <c r="B6" s="27" t="s">
        <v>130</v>
      </c>
      <c r="C6" t="str">
        <f>IF('Raw Data'!BC13&lt;0,CONCATENATE("(",-1*'Raw Data'!BC13,")"),'Raw Data'!BC13)</f>
        <v xml:space="preserve"> </v>
      </c>
      <c r="D6" s="28" t="s">
        <v>48</v>
      </c>
      <c r="E6" s="27" t="str">
        <f t="shared" ref="E6:E11" si="0">CONCATENATE(B6)&amp; (C6)</f>
        <v xml:space="preserve">Manitoba  </v>
      </c>
      <c r="F6" s="12">
        <f>('Raw Data'!E13)*100</f>
        <v>21.043895750000001</v>
      </c>
      <c r="G6" s="12">
        <f>'Raw Data'!Q13*100</f>
        <v>23.952840170000002</v>
      </c>
      <c r="H6" s="12">
        <f>'Raw Data'!AC13*100</f>
        <v>26.343893410000003</v>
      </c>
      <c r="J6" s="15">
        <v>8</v>
      </c>
      <c r="K6" s="14" t="s">
        <v>162</v>
      </c>
      <c r="L6" s="29"/>
      <c r="M6"/>
      <c r="N6" s="27"/>
      <c r="S6" s="6"/>
      <c r="T6" s="6"/>
      <c r="U6" s="6"/>
      <c r="AA6"/>
      <c r="AB6"/>
      <c r="AC6"/>
      <c r="AD6"/>
      <c r="AE6"/>
    </row>
    <row r="7" spans="1:34" x14ac:dyDescent="0.3">
      <c r="A7">
        <v>5</v>
      </c>
      <c r="B7" s="27" t="s">
        <v>170</v>
      </c>
      <c r="C7" t="str">
        <f>IF('Raw Data'!BC12&lt;0,CONCATENATE("(",-1*'Raw Data'!BC12,")"),'Raw Data'!BC12)</f>
        <v>(2,3)</v>
      </c>
      <c r="D7"/>
      <c r="E7" s="27" t="str">
        <f t="shared" si="0"/>
        <v>Northern Health Region (2,3)</v>
      </c>
      <c r="F7" s="12">
        <f>'Raw Data'!E12*100</f>
        <v>21.672301940000001</v>
      </c>
      <c r="G7" s="12">
        <f>'Raw Data'!Q12*100</f>
        <v>18.99742316</v>
      </c>
      <c r="H7" s="12">
        <f>'Raw Data'!AC12*100</f>
        <v>16.76431066</v>
      </c>
      <c r="J7" s="15">
        <v>9</v>
      </c>
      <c r="K7" s="44" t="s">
        <v>163</v>
      </c>
      <c r="L7" s="29"/>
      <c r="M7"/>
      <c r="N7" s="27"/>
      <c r="S7" s="6"/>
      <c r="T7" s="6"/>
      <c r="U7" s="6"/>
      <c r="AA7"/>
      <c r="AB7"/>
      <c r="AC7"/>
      <c r="AD7"/>
      <c r="AE7"/>
    </row>
    <row r="8" spans="1:34" x14ac:dyDescent="0.3">
      <c r="A8">
        <v>4</v>
      </c>
      <c r="B8" s="27" t="s">
        <v>172</v>
      </c>
      <c r="C8" t="str">
        <f>IF('Raw Data'!BC11&lt;0,CONCATENATE("(",-1*'Raw Data'!BC11,")"),'Raw Data'!BC11)</f>
        <v>(2)</v>
      </c>
      <c r="D8"/>
      <c r="E8" s="27" t="str">
        <f t="shared" si="0"/>
        <v>Prairie Mountain Health (2)</v>
      </c>
      <c r="F8" s="12">
        <f>'Raw Data'!E11*100</f>
        <v>18.296266209999999</v>
      </c>
      <c r="G8" s="12">
        <f>'Raw Data'!Q11*100</f>
        <v>19.653422630000001</v>
      </c>
      <c r="H8" s="12">
        <f>'Raw Data'!AC11*100</f>
        <v>21.9000828</v>
      </c>
      <c r="J8" s="15">
        <v>10</v>
      </c>
      <c r="K8" s="44" t="s">
        <v>165</v>
      </c>
      <c r="L8" s="29"/>
      <c r="M8"/>
      <c r="N8" s="27"/>
      <c r="S8" s="6"/>
      <c r="T8" s="6"/>
      <c r="U8" s="6"/>
      <c r="AA8"/>
      <c r="AB8"/>
      <c r="AC8"/>
      <c r="AD8"/>
      <c r="AE8"/>
    </row>
    <row r="9" spans="1:34" x14ac:dyDescent="0.3">
      <c r="A9">
        <v>3</v>
      </c>
      <c r="B9" s="27" t="s">
        <v>171</v>
      </c>
      <c r="C9" t="str">
        <f>IF('Raw Data'!BC10&lt;0,CONCATENATE("(",-1*'Raw Data'!BC10,")"),'Raw Data'!BC10)</f>
        <v xml:space="preserve"> </v>
      </c>
      <c r="D9"/>
      <c r="E9" s="27" t="str">
        <f t="shared" si="0"/>
        <v xml:space="preserve">Interlake-Eastern RHA  </v>
      </c>
      <c r="F9" s="12">
        <f>'Raw Data'!E10*100</f>
        <v>19.623484690000002</v>
      </c>
      <c r="G9" s="12">
        <f>'Raw Data'!Q10*100</f>
        <v>22.009272509999999</v>
      </c>
      <c r="H9" s="12">
        <f>'Raw Data'!AC10*100</f>
        <v>22.772385929999999</v>
      </c>
      <c r="J9" s="15">
        <v>11</v>
      </c>
      <c r="K9" s="44" t="s">
        <v>164</v>
      </c>
      <c r="L9" s="29"/>
      <c r="M9"/>
      <c r="N9" s="27"/>
      <c r="S9" s="6"/>
      <c r="T9" s="6"/>
      <c r="U9" s="6"/>
      <c r="AA9"/>
      <c r="AB9"/>
      <c r="AC9"/>
      <c r="AD9"/>
      <c r="AE9"/>
    </row>
    <row r="10" spans="1:34" x14ac:dyDescent="0.3">
      <c r="A10">
        <v>2</v>
      </c>
      <c r="B10" s="27" t="s">
        <v>173</v>
      </c>
      <c r="C10" t="str">
        <f>IF('Raw Data'!BC9&lt;0,CONCATENATE("(",-1*'Raw Data'!BC9,")"),'Raw Data'!BC9)</f>
        <v>(a)</v>
      </c>
      <c r="D10"/>
      <c r="E10" s="27" t="str">
        <f t="shared" si="0"/>
        <v>Winnipeg RHA (a)</v>
      </c>
      <c r="F10" s="12">
        <f>'Raw Data'!E9*100</f>
        <v>23.426085269999998</v>
      </c>
      <c r="G10" s="12">
        <f>'Raw Data'!Q9*100</f>
        <v>27.898692499999999</v>
      </c>
      <c r="H10" s="12">
        <f>'Raw Data'!AC9*100</f>
        <v>31.36738772</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(1,2,3)</v>
      </c>
      <c r="D11"/>
      <c r="E11" s="27" t="str">
        <f t="shared" si="0"/>
        <v>Southern Health-Santé Sud (1,2,3)</v>
      </c>
      <c r="F11" s="12">
        <f>'Raw Data'!E8*100</f>
        <v>15.973888789999998</v>
      </c>
      <c r="G11" s="12">
        <f>'Raw Data'!Q8*100</f>
        <v>17.09559788</v>
      </c>
      <c r="H11" s="12">
        <f>'Raw Data'!AC8*100</f>
        <v>19.42358626</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Age &amp; Sex Adjusted Annual Proportion of Residents with 1+ Influenza Immunizations by Income Quintile, 2012/13, 2017/18 &amp; 2022/23(ref), proportion</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27, 2024 </v>
      </c>
      <c r="F17"/>
      <c r="G17"/>
      <c r="H17"/>
      <c r="I17"/>
      <c r="J17" s="6"/>
      <c r="K17" s="6"/>
      <c r="L17" s="6"/>
      <c r="M17" s="6"/>
      <c r="N17" s="6" t="s">
        <v>426</v>
      </c>
      <c r="O17" s="6" t="s">
        <v>427</v>
      </c>
      <c r="P17" s="6" t="s">
        <v>428</v>
      </c>
      <c r="R17" s="29"/>
      <c r="V17"/>
      <c r="W17"/>
      <c r="X17"/>
      <c r="AF17" s="6"/>
      <c r="AG17" s="6"/>
      <c r="AH17" s="6"/>
    </row>
    <row r="18" spans="1:34" x14ac:dyDescent="0.3">
      <c r="B18"/>
      <c r="D18"/>
      <c r="E18"/>
      <c r="F18" s="6" t="s">
        <v>401</v>
      </c>
      <c r="G18" s="6" t="s">
        <v>402</v>
      </c>
      <c r="H18" s="6" t="s">
        <v>403</v>
      </c>
      <c r="I18"/>
      <c r="J18" s="6"/>
      <c r="K18" s="6"/>
      <c r="L18" s="6"/>
      <c r="M18" s="6"/>
      <c r="N18" s="37" t="s">
        <v>425</v>
      </c>
      <c r="O18" s="6"/>
      <c r="Q18" s="3"/>
      <c r="R18" s="29"/>
      <c r="V18"/>
      <c r="W18"/>
      <c r="X18"/>
      <c r="AF18" s="6"/>
      <c r="AG18" s="6"/>
      <c r="AH18" s="6"/>
    </row>
    <row r="19" spans="1:34" x14ac:dyDescent="0.3">
      <c r="B19" s="3" t="s">
        <v>30</v>
      </c>
      <c r="C19" s="3" t="s">
        <v>418</v>
      </c>
      <c r="D19" s="26" t="s">
        <v>399</v>
      </c>
      <c r="E19" s="2" t="s">
        <v>400</v>
      </c>
      <c r="F19" s="7" t="s">
        <v>206</v>
      </c>
      <c r="G19" s="7" t="s">
        <v>207</v>
      </c>
      <c r="H19" s="7" t="s">
        <v>208</v>
      </c>
      <c r="I19" s="7"/>
      <c r="J19" s="15" t="s">
        <v>271</v>
      </c>
      <c r="K19" s="44"/>
      <c r="L19" s="7"/>
      <c r="M19" s="12"/>
      <c r="N19" s="7" t="s">
        <v>206</v>
      </c>
      <c r="O19" s="7" t="s">
        <v>207</v>
      </c>
      <c r="P19" s="7" t="s">
        <v>208</v>
      </c>
    </row>
    <row r="20" spans="1:34" ht="27" x14ac:dyDescent="0.3">
      <c r="A20" t="s">
        <v>28</v>
      </c>
      <c r="B20" s="40" t="s">
        <v>419</v>
      </c>
      <c r="C20" s="27" t="str">
        <f>IF(OR('Raw Inc Data'!BS9="s",'Raw Inc Data'!BT9="s",'Raw Inc Data'!BU9="s")," (s)","")</f>
        <v/>
      </c>
      <c r="D20" t="s">
        <v>28</v>
      </c>
      <c r="E20" s="40" t="str">
        <f>CONCATENATE(B20,C20)</f>
        <v>R1
(Lowest)</v>
      </c>
      <c r="F20" s="12">
        <f>'Raw Inc Data'!D9*100</f>
        <v>17.668806009999997</v>
      </c>
      <c r="G20" s="12">
        <f>'Raw Inc Data'!U9*100</f>
        <v>17.452096580000003</v>
      </c>
      <c r="H20" s="12">
        <f>'Raw Inc Data'!AL9*100</f>
        <v>17.018485890000001</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Data'!D10*100</f>
        <v>18.01734768</v>
      </c>
      <c r="G21" s="12">
        <f>'Raw Inc Data'!U10*100</f>
        <v>18.243270030000001</v>
      </c>
      <c r="H21" s="12">
        <f>'Raw Inc Data'!AL10*100</f>
        <v>17.581899140000001</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Data'!D11*100</f>
        <v>18.060726410000001</v>
      </c>
      <c r="G22" s="12">
        <f>'Raw Inc Data'!U11*100</f>
        <v>19.024309800000001</v>
      </c>
      <c r="H22" s="12">
        <f>'Raw Inc Data'!AL11*100</f>
        <v>20.53903648</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Data'!D12*100</f>
        <v>17.617209320000001</v>
      </c>
      <c r="G23" s="12">
        <f>'Raw Inc Data'!U12*100</f>
        <v>18.40133024</v>
      </c>
      <c r="H23" s="12">
        <f>'Raw Inc Data'!AL12*100</f>
        <v>20.423236419999999</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420</v>
      </c>
      <c r="C24" s="27" t="str">
        <f>IF(OR('Raw Inc Data'!BS13="s",'Raw Inc Data'!BT13="s",'Raw Inc Data'!BU13="s")," (s)","")</f>
        <v/>
      </c>
      <c r="D24"/>
      <c r="E24" s="40" t="str">
        <f t="shared" si="1"/>
        <v>Rural R5
(Highest)</v>
      </c>
      <c r="F24" s="12">
        <f>'Raw Inc Data'!D13*100</f>
        <v>20.445561170000001</v>
      </c>
      <c r="G24" s="12">
        <f>'Raw Inc Data'!U13*100</f>
        <v>23.01991288</v>
      </c>
      <c r="H24" s="12">
        <f>'Raw Inc Data'!AL13*100</f>
        <v>26.502122830000001</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421</v>
      </c>
      <c r="C25" s="27" t="str">
        <f>IF(OR('Raw Inc Data'!BS14="s",'Raw Inc Data'!BT14="s",'Raw Inc Data'!BU14="s")," (s)","")</f>
        <v/>
      </c>
      <c r="D25" t="s">
        <v>28</v>
      </c>
      <c r="E25" s="40" t="str">
        <f t="shared" si="1"/>
        <v>U1
(Lowest)</v>
      </c>
      <c r="F25" s="12">
        <f>'Raw Inc Data'!D14*100</f>
        <v>22.200303520000002</v>
      </c>
      <c r="G25" s="12">
        <f>'Raw Inc Data'!U14*100</f>
        <v>25.113400600000002</v>
      </c>
      <c r="H25" s="12">
        <f>'Raw Inc Data'!AL14*100</f>
        <v>24.66786029</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Data'!D15*100</f>
        <v>21.837024329999998</v>
      </c>
      <c r="G26" s="12">
        <f>'Raw Inc Data'!U15*100</f>
        <v>24.870249859999998</v>
      </c>
      <c r="H26" s="12">
        <f>'Raw Inc Data'!AL15*100</f>
        <v>28.123113919999998</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Data'!D16*100</f>
        <v>22.22345821</v>
      </c>
      <c r="G27" s="12">
        <f>'Raw Inc Data'!U16*100</f>
        <v>26.624469680000001</v>
      </c>
      <c r="H27" s="12">
        <f>'Raw Inc Data'!AL16*100</f>
        <v>29.453191560000004</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Data'!D17*100</f>
        <v>23.423806949999999</v>
      </c>
      <c r="G28" s="12">
        <f>'Raw Inc Data'!U17*100</f>
        <v>28.348218360000001</v>
      </c>
      <c r="H28" s="12">
        <f>'Raw Inc Data'!AL17*100</f>
        <v>32.839398959999997</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422</v>
      </c>
      <c r="C29" s="27" t="str">
        <f>IF(OR('Raw Inc Data'!BS18="s",'Raw Inc Data'!BT18="s",'Raw Inc Data'!BU18="s")," (s)","")</f>
        <v/>
      </c>
      <c r="D29"/>
      <c r="E29" s="40" t="str">
        <f t="shared" si="1"/>
        <v>Urban U5
(Highest)</v>
      </c>
      <c r="F29" s="12">
        <f>'Raw Inc Data'!D18*100</f>
        <v>24.94186358</v>
      </c>
      <c r="G29" s="12">
        <f>'Raw Inc Data'!U18*100</f>
        <v>31.262763230000001</v>
      </c>
      <c r="H29" s="12">
        <f>'Raw Inc Data'!AL18*100</f>
        <v>38.02012998</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249</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405</v>
      </c>
      <c r="G33" s="30" t="s">
        <v>406</v>
      </c>
      <c r="H33" t="s">
        <v>407</v>
      </c>
      <c r="I33"/>
      <c r="J33" s="37" t="s">
        <v>404</v>
      </c>
      <c r="K33" s="6"/>
      <c r="L33" s="31"/>
      <c r="M33" s="30"/>
      <c r="N33" s="30"/>
      <c r="O33" s="30"/>
      <c r="R33" s="29"/>
      <c r="V33"/>
      <c r="W33"/>
      <c r="X33"/>
      <c r="AF33" s="6"/>
      <c r="AG33" s="6"/>
      <c r="AH33" s="6"/>
    </row>
    <row r="34" spans="2:34" x14ac:dyDescent="0.3">
      <c r="B34"/>
      <c r="D34"/>
      <c r="E34" s="23" t="s">
        <v>276</v>
      </c>
      <c r="F34" s="24" t="str">
        <f>IF('Raw Inc Data'!BN9="r","*","")</f>
        <v/>
      </c>
      <c r="G34" s="24" t="str">
        <f>IF('Raw Inc Data'!BO9="r","*","")</f>
        <v>*</v>
      </c>
      <c r="H34" s="24" t="str">
        <f>IF('Raw Inc Data'!BP9="r","*","")</f>
        <v>*</v>
      </c>
      <c r="I34" s="22"/>
      <c r="J34" s="38" t="s">
        <v>276</v>
      </c>
      <c r="K34" s="38" t="s">
        <v>408</v>
      </c>
      <c r="L34" s="38" t="s">
        <v>410</v>
      </c>
      <c r="M34" s="38" t="s">
        <v>411</v>
      </c>
      <c r="N34"/>
      <c r="O34" s="29"/>
    </row>
    <row r="35" spans="2:34" x14ac:dyDescent="0.3">
      <c r="B35"/>
      <c r="D35"/>
      <c r="E35" s="23" t="s">
        <v>275</v>
      </c>
      <c r="F35" s="24" t="str">
        <f>IF('Raw Inc Data'!BN14="u","*","")</f>
        <v/>
      </c>
      <c r="G35" s="24" t="str">
        <f>IF('Raw Inc Data'!BO14="u","*","")</f>
        <v>*</v>
      </c>
      <c r="H35" s="24" t="str">
        <f>IF('Raw Inc Data'!BP14="u","*","")</f>
        <v>*</v>
      </c>
      <c r="I35" s="32"/>
      <c r="J35" s="38" t="s">
        <v>275</v>
      </c>
      <c r="K35" s="38" t="s">
        <v>409</v>
      </c>
      <c r="L35" s="38" t="s">
        <v>413</v>
      </c>
      <c r="M35" s="38" t="s">
        <v>412</v>
      </c>
      <c r="N35"/>
      <c r="O35" s="29"/>
    </row>
    <row r="36" spans="2:34" x14ac:dyDescent="0.3">
      <c r="B36"/>
      <c r="D36"/>
      <c r="E36" s="33" t="s">
        <v>278</v>
      </c>
      <c r="F36" s="34"/>
      <c r="G36" s="24" t="str">
        <f>IF('Raw Inc Data'!BQ9="a"," (a)","")</f>
        <v/>
      </c>
      <c r="H36" s="24" t="str">
        <f>IF('Raw Inc Data'!BR9="b"," (b)","")</f>
        <v/>
      </c>
      <c r="I36" s="22"/>
      <c r="J36" s="38" t="s">
        <v>278</v>
      </c>
      <c r="K36" s="38"/>
      <c r="L36" s="38" t="s">
        <v>414</v>
      </c>
      <c r="M36" s="38" t="s">
        <v>415</v>
      </c>
      <c r="N36" s="6"/>
      <c r="O36" s="29"/>
    </row>
    <row r="37" spans="2:34" x14ac:dyDescent="0.3">
      <c r="B37"/>
      <c r="D37"/>
      <c r="E37" s="33" t="s">
        <v>277</v>
      </c>
      <c r="F37" s="34"/>
      <c r="G37" s="24" t="str">
        <f>IF('Raw Inc Data'!BQ14="a"," (a)","")</f>
        <v/>
      </c>
      <c r="H37" s="24" t="str">
        <f>IF('Raw Inc Data'!BR14="b"," (b)","")</f>
        <v/>
      </c>
      <c r="I37" s="22"/>
      <c r="J37" s="39" t="s">
        <v>277</v>
      </c>
      <c r="K37" s="38"/>
      <c r="L37" s="38" t="s">
        <v>416</v>
      </c>
      <c r="M37" s="24" t="s">
        <v>417</v>
      </c>
      <c r="N37" s="6"/>
      <c r="O37" s="29"/>
    </row>
    <row r="38" spans="2:34" x14ac:dyDescent="0.3">
      <c r="B38"/>
      <c r="D38"/>
      <c r="E38" s="23" t="s">
        <v>382</v>
      </c>
      <c r="F38" s="25" t="str">
        <f>CONCATENATE(F$19,F34)</f>
        <v>2012/13</v>
      </c>
      <c r="G38" s="25" t="str">
        <f>CONCATENATE(G$19,G34,G36)</f>
        <v>2017/18*</v>
      </c>
      <c r="H38" s="25" t="str">
        <f>CONCATENATE(H$19,H34,H36)</f>
        <v>2022/23*</v>
      </c>
      <c r="I38" s="6"/>
      <c r="J38" s="38"/>
      <c r="K38" s="38"/>
      <c r="L38" s="38"/>
      <c r="M38" s="24"/>
      <c r="N38" s="6"/>
      <c r="O38" s="29"/>
    </row>
    <row r="39" spans="2:34" x14ac:dyDescent="0.3">
      <c r="B39"/>
      <c r="D39"/>
      <c r="E39" s="23" t="s">
        <v>383</v>
      </c>
      <c r="F39" s="25" t="str">
        <f>CONCATENATE(F$19,F35)</f>
        <v>2012/13</v>
      </c>
      <c r="G39" s="25" t="str">
        <f>CONCATENATE(G$19,G35,G37)</f>
        <v>2017/18*</v>
      </c>
      <c r="H39" s="25" t="str">
        <f>CONCATENATE(H$19,H35,H37)</f>
        <v>2022/23*</v>
      </c>
      <c r="I39" s="6"/>
      <c r="J39" s="24"/>
      <c r="K39" s="24"/>
      <c r="L39" s="24"/>
      <c r="M39" s="24"/>
      <c r="N39" s="6"/>
      <c r="O39" s="29"/>
    </row>
    <row r="40" spans="2:34" x14ac:dyDescent="0.3">
      <c r="B40"/>
      <c r="D40"/>
      <c r="J40" s="6"/>
      <c r="K40" s="6"/>
      <c r="L40" s="6"/>
      <c r="M40" s="6"/>
      <c r="N40" s="6"/>
      <c r="O40" s="29"/>
    </row>
    <row r="41" spans="2:34" x14ac:dyDescent="0.3">
      <c r="B41" s="49" t="s">
        <v>429</v>
      </c>
      <c r="C41" s="49"/>
      <c r="D41" s="50"/>
      <c r="E41" s="50"/>
      <c r="F41" s="50"/>
      <c r="G41" s="50"/>
      <c r="H41" s="50"/>
      <c r="I41" s="50"/>
      <c r="J41" s="50"/>
      <c r="K41" s="50"/>
      <c r="L41" s="50"/>
      <c r="M41" s="50"/>
      <c r="N41" s="50"/>
      <c r="O41" s="50"/>
      <c r="P41" s="50"/>
      <c r="Q41" s="50"/>
      <c r="R41" s="5"/>
      <c r="U41" s="6"/>
      <c r="AE41"/>
    </row>
    <row r="42" spans="2:34" x14ac:dyDescent="0.3">
      <c r="L42" s="93"/>
      <c r="M42" s="44"/>
      <c r="N42"/>
      <c r="U42" s="6"/>
      <c r="AE42"/>
    </row>
    <row r="43" spans="2:34" x14ac:dyDescent="0.3">
      <c r="L43" s="93"/>
      <c r="M43" s="44"/>
      <c r="N43"/>
      <c r="U43" s="6"/>
      <c r="AE43"/>
    </row>
    <row r="44" spans="2:34" x14ac:dyDescent="0.3">
      <c r="L44" s="93"/>
      <c r="M44" s="44"/>
      <c r="N44"/>
      <c r="U44" s="6"/>
      <c r="AE44"/>
    </row>
    <row r="45" spans="2:34" x14ac:dyDescent="0.3">
      <c r="L45" s="93"/>
      <c r="M45" s="44"/>
      <c r="N45"/>
      <c r="U45" s="6"/>
      <c r="AE45"/>
    </row>
    <row r="46" spans="2:34" x14ac:dyDescent="0.3">
      <c r="L46" s="93"/>
      <c r="M46" s="44"/>
      <c r="N46"/>
      <c r="U46" s="6"/>
      <c r="AE46"/>
    </row>
    <row r="47" spans="2:34" x14ac:dyDescent="0.3">
      <c r="L47" s="93"/>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O18" sqref="O18"/>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85"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444</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86"/>
      <c r="BE5" s="86"/>
      <c r="BF5" s="86"/>
    </row>
    <row r="6" spans="1:93" x14ac:dyDescent="0.3">
      <c r="A6" s="9"/>
      <c r="B6" t="s">
        <v>456</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86"/>
      <c r="BE6" s="86"/>
      <c r="BF6" s="86"/>
    </row>
    <row r="7" spans="1:93" x14ac:dyDescent="0.3">
      <c r="A7" s="9"/>
      <c r="B7" t="s">
        <v>0</v>
      </c>
      <c r="C7" s="94" t="s">
        <v>1</v>
      </c>
      <c r="D7" s="95" t="s">
        <v>2</v>
      </c>
      <c r="E7" s="96" t="s">
        <v>3</v>
      </c>
      <c r="F7" s="95" t="s">
        <v>4</v>
      </c>
      <c r="G7" s="95" t="s">
        <v>5</v>
      </c>
      <c r="H7" s="95" t="s">
        <v>6</v>
      </c>
      <c r="I7" s="97" t="s">
        <v>7</v>
      </c>
      <c r="J7" s="95" t="s">
        <v>155</v>
      </c>
      <c r="K7" s="95" t="s">
        <v>156</v>
      </c>
      <c r="L7" s="95" t="s">
        <v>8</v>
      </c>
      <c r="M7" s="95" t="s">
        <v>9</v>
      </c>
      <c r="N7" s="95" t="s">
        <v>10</v>
      </c>
      <c r="O7" s="95" t="s">
        <v>11</v>
      </c>
      <c r="P7" s="95" t="s">
        <v>12</v>
      </c>
      <c r="Q7" s="96" t="s">
        <v>13</v>
      </c>
      <c r="R7" s="95" t="s">
        <v>14</v>
      </c>
      <c r="S7" s="95" t="s">
        <v>15</v>
      </c>
      <c r="T7" s="95" t="s">
        <v>16</v>
      </c>
      <c r="U7" s="97" t="s">
        <v>17</v>
      </c>
      <c r="V7" s="95" t="s">
        <v>157</v>
      </c>
      <c r="W7" s="95" t="s">
        <v>158</v>
      </c>
      <c r="X7" s="95" t="s">
        <v>18</v>
      </c>
      <c r="Y7" s="95" t="s">
        <v>19</v>
      </c>
      <c r="Z7" s="95" t="s">
        <v>20</v>
      </c>
      <c r="AA7" s="95" t="s">
        <v>210</v>
      </c>
      <c r="AB7" s="95" t="s">
        <v>211</v>
      </c>
      <c r="AC7" s="96" t="s">
        <v>212</v>
      </c>
      <c r="AD7" s="95" t="s">
        <v>213</v>
      </c>
      <c r="AE7" s="95" t="s">
        <v>214</v>
      </c>
      <c r="AF7" s="95" t="s">
        <v>215</v>
      </c>
      <c r="AG7" s="97" t="s">
        <v>216</v>
      </c>
      <c r="AH7" s="95" t="s">
        <v>217</v>
      </c>
      <c r="AI7" s="95" t="s">
        <v>218</v>
      </c>
      <c r="AJ7" s="95" t="s">
        <v>219</v>
      </c>
      <c r="AK7" s="95" t="s">
        <v>220</v>
      </c>
      <c r="AL7" s="95" t="s">
        <v>221</v>
      </c>
      <c r="AM7" s="95" t="s">
        <v>222</v>
      </c>
      <c r="AN7" s="95" t="s">
        <v>223</v>
      </c>
      <c r="AO7" s="95" t="s">
        <v>224</v>
      </c>
      <c r="AP7" s="95" t="s">
        <v>225</v>
      </c>
      <c r="AQ7" s="95" t="s">
        <v>21</v>
      </c>
      <c r="AR7" s="95" t="s">
        <v>22</v>
      </c>
      <c r="AS7" s="95" t="s">
        <v>23</v>
      </c>
      <c r="AT7" s="95" t="s">
        <v>24</v>
      </c>
      <c r="AU7" s="94" t="s">
        <v>159</v>
      </c>
      <c r="AV7" s="94" t="s">
        <v>160</v>
      </c>
      <c r="AW7" s="94" t="s">
        <v>226</v>
      </c>
      <c r="AX7" s="94" t="s">
        <v>161</v>
      </c>
      <c r="AY7" s="94" t="s">
        <v>227</v>
      </c>
      <c r="AZ7" s="94" t="s">
        <v>25</v>
      </c>
      <c r="BA7" s="94" t="s">
        <v>26</v>
      </c>
      <c r="BB7" s="94" t="s">
        <v>228</v>
      </c>
      <c r="BC7" s="98" t="s">
        <v>27</v>
      </c>
      <c r="BD7" s="99" t="s">
        <v>131</v>
      </c>
      <c r="BE7" s="99" t="s">
        <v>132</v>
      </c>
      <c r="BF7" s="99" t="s">
        <v>229</v>
      </c>
    </row>
    <row r="8" spans="1:93" s="3" customFormat="1" x14ac:dyDescent="0.3">
      <c r="A8" s="9" t="s">
        <v>423</v>
      </c>
      <c r="B8" s="3" t="s">
        <v>162</v>
      </c>
      <c r="C8" s="100">
        <v>26449</v>
      </c>
      <c r="D8" s="101">
        <v>184853</v>
      </c>
      <c r="E8" s="96">
        <v>0.15973888789999999</v>
      </c>
      <c r="F8" s="102">
        <v>0.13793082249999999</v>
      </c>
      <c r="G8" s="102">
        <v>0.1849949984</v>
      </c>
      <c r="H8" s="102">
        <v>2.3265349999999999E-4</v>
      </c>
      <c r="I8" s="103">
        <v>0.1430812592</v>
      </c>
      <c r="J8" s="102">
        <v>0.141367255</v>
      </c>
      <c r="K8" s="102">
        <v>0.14481604479999999</v>
      </c>
      <c r="L8" s="102">
        <v>0.75907469689999996</v>
      </c>
      <c r="M8" s="102">
        <v>0.65544338459999996</v>
      </c>
      <c r="N8" s="102">
        <v>0.87909102309999998</v>
      </c>
      <c r="O8" s="101">
        <v>32057</v>
      </c>
      <c r="P8" s="101">
        <v>202343</v>
      </c>
      <c r="Q8" s="96">
        <v>0.17095597879999999</v>
      </c>
      <c r="R8" s="102">
        <v>0.14772210669999999</v>
      </c>
      <c r="S8" s="102">
        <v>0.19784409610000001</v>
      </c>
      <c r="T8" s="102">
        <v>6.0302453999999998E-6</v>
      </c>
      <c r="U8" s="103">
        <v>0.1584290042</v>
      </c>
      <c r="V8" s="102">
        <v>0.1567041736</v>
      </c>
      <c r="W8" s="102">
        <v>0.16017281990000001</v>
      </c>
      <c r="X8" s="102">
        <v>0.713719031</v>
      </c>
      <c r="Y8" s="102">
        <v>0.61672062959999996</v>
      </c>
      <c r="Z8" s="102">
        <v>0.82597343229999998</v>
      </c>
      <c r="AA8" s="101">
        <v>41042</v>
      </c>
      <c r="AB8" s="101">
        <v>222889</v>
      </c>
      <c r="AC8" s="96">
        <v>0.1942358626</v>
      </c>
      <c r="AD8" s="102">
        <v>0.1678517792</v>
      </c>
      <c r="AE8" s="102">
        <v>0.2247671755</v>
      </c>
      <c r="AF8" s="102">
        <v>4.28971E-5</v>
      </c>
      <c r="AG8" s="103">
        <v>0.18413649839999999</v>
      </c>
      <c r="AH8" s="102">
        <v>0.18236363780000001</v>
      </c>
      <c r="AI8" s="102">
        <v>0.185926594</v>
      </c>
      <c r="AJ8" s="102">
        <v>0.73730886910000004</v>
      </c>
      <c r="AK8" s="102">
        <v>0.63715631019999996</v>
      </c>
      <c r="AL8" s="102">
        <v>0.85320408790000002</v>
      </c>
      <c r="AM8" s="102">
        <v>8.8522484999999998E-2</v>
      </c>
      <c r="AN8" s="102">
        <v>1.1361747274</v>
      </c>
      <c r="AO8" s="102">
        <v>0.98094140770000005</v>
      </c>
      <c r="AP8" s="102">
        <v>1.3159736156999999</v>
      </c>
      <c r="AQ8" s="102">
        <v>0.36749150539999997</v>
      </c>
      <c r="AR8" s="102">
        <v>1.0702214162000001</v>
      </c>
      <c r="AS8" s="102">
        <v>0.92336195919999997</v>
      </c>
      <c r="AT8" s="102">
        <v>1.240438669</v>
      </c>
      <c r="AU8" s="100">
        <v>1</v>
      </c>
      <c r="AV8" s="100">
        <v>2</v>
      </c>
      <c r="AW8" s="100">
        <v>3</v>
      </c>
      <c r="AX8" s="100" t="s">
        <v>28</v>
      </c>
      <c r="AY8" s="100" t="s">
        <v>28</v>
      </c>
      <c r="AZ8" s="100" t="s">
        <v>28</v>
      </c>
      <c r="BA8" s="100" t="s">
        <v>28</v>
      </c>
      <c r="BB8" s="100" t="s">
        <v>28</v>
      </c>
      <c r="BC8" s="98" t="s">
        <v>233</v>
      </c>
      <c r="BD8" s="99">
        <v>26449</v>
      </c>
      <c r="BE8" s="99">
        <v>32057</v>
      </c>
      <c r="BF8" s="99">
        <v>41042</v>
      </c>
      <c r="BG8" s="37"/>
      <c r="BH8" s="37"/>
      <c r="BI8" s="37"/>
      <c r="BJ8" s="37"/>
      <c r="BK8" s="37"/>
      <c r="BL8" s="37"/>
      <c r="BM8" s="37"/>
      <c r="BN8" s="37"/>
      <c r="BO8" s="37"/>
      <c r="BP8" s="37"/>
      <c r="BQ8" s="37"/>
      <c r="BR8" s="37"/>
      <c r="BS8" s="37"/>
      <c r="BT8" s="37"/>
      <c r="BU8" s="37"/>
      <c r="BV8" s="37"/>
      <c r="BW8" s="37"/>
    </row>
    <row r="9" spans="1:93" x14ac:dyDescent="0.3">
      <c r="A9" s="9"/>
      <c r="B9" t="s">
        <v>163</v>
      </c>
      <c r="C9" s="94">
        <v>154511</v>
      </c>
      <c r="D9" s="104">
        <v>725246</v>
      </c>
      <c r="E9" s="105">
        <v>0.23426085269999999</v>
      </c>
      <c r="F9" s="95">
        <v>0.20259304280000001</v>
      </c>
      <c r="G9" s="95">
        <v>0.27087873480000002</v>
      </c>
      <c r="H9" s="95">
        <v>0.1478403959</v>
      </c>
      <c r="I9" s="97">
        <v>0.2130463319</v>
      </c>
      <c r="J9" s="95">
        <v>0.21198668740000001</v>
      </c>
      <c r="K9" s="95">
        <v>0.2141112731</v>
      </c>
      <c r="L9" s="95">
        <v>1.1132009754000001</v>
      </c>
      <c r="M9" s="95">
        <v>0.96271643439999999</v>
      </c>
      <c r="N9" s="95">
        <v>1.2872081200000001</v>
      </c>
      <c r="O9" s="104">
        <v>202275</v>
      </c>
      <c r="P9" s="104">
        <v>781354</v>
      </c>
      <c r="Q9" s="105">
        <v>0.278986925</v>
      </c>
      <c r="R9" s="95">
        <v>0.24130434719999999</v>
      </c>
      <c r="S9" s="95">
        <v>0.32255409080000003</v>
      </c>
      <c r="T9" s="95">
        <v>3.9423308099999999E-2</v>
      </c>
      <c r="U9" s="97">
        <v>0.25887753819999998</v>
      </c>
      <c r="V9" s="95">
        <v>0.2577518312</v>
      </c>
      <c r="W9" s="95">
        <v>0.26000816170000002</v>
      </c>
      <c r="X9" s="95">
        <v>1.1647342151</v>
      </c>
      <c r="Y9" s="95">
        <v>1.0074143418999999</v>
      </c>
      <c r="Z9" s="95">
        <v>1.3466214799</v>
      </c>
      <c r="AA9" s="104">
        <v>246594</v>
      </c>
      <c r="AB9" s="104">
        <v>817974</v>
      </c>
      <c r="AC9" s="105">
        <v>0.31367387720000001</v>
      </c>
      <c r="AD9" s="95">
        <v>0.27131915600000001</v>
      </c>
      <c r="AE9" s="95">
        <v>0.36264045150000002</v>
      </c>
      <c r="AF9" s="95">
        <v>1.8363417399999998E-2</v>
      </c>
      <c r="AG9" s="97">
        <v>0.30146923990000002</v>
      </c>
      <c r="AH9" s="95">
        <v>0.30028171399999998</v>
      </c>
      <c r="AI9" s="95">
        <v>0.30266146199999999</v>
      </c>
      <c r="AJ9" s="95">
        <v>1.1906891372999999</v>
      </c>
      <c r="AK9" s="95">
        <v>1.0299128977000001</v>
      </c>
      <c r="AL9" s="95">
        <v>1.3765636152</v>
      </c>
      <c r="AM9" s="95">
        <v>0.1134456499</v>
      </c>
      <c r="AN9" s="95">
        <v>1.1243318202000001</v>
      </c>
      <c r="AO9" s="95">
        <v>0.97246982309999996</v>
      </c>
      <c r="AP9" s="95">
        <v>1.2999087600000001</v>
      </c>
      <c r="AQ9" s="95">
        <v>1.836964E-2</v>
      </c>
      <c r="AR9" s="95">
        <v>1.1909242272</v>
      </c>
      <c r="AS9" s="95">
        <v>1.0299392581</v>
      </c>
      <c r="AT9" s="95">
        <v>1.3770720008999999</v>
      </c>
      <c r="AU9" s="94" t="s">
        <v>28</v>
      </c>
      <c r="AV9" s="94" t="s">
        <v>28</v>
      </c>
      <c r="AW9" s="94" t="s">
        <v>28</v>
      </c>
      <c r="AX9" s="94" t="s">
        <v>230</v>
      </c>
      <c r="AY9" s="94" t="s">
        <v>28</v>
      </c>
      <c r="AZ9" s="94" t="s">
        <v>28</v>
      </c>
      <c r="BA9" s="94" t="s">
        <v>28</v>
      </c>
      <c r="BB9" s="94" t="s">
        <v>28</v>
      </c>
      <c r="BC9" s="106" t="s">
        <v>434</v>
      </c>
      <c r="BD9" s="107">
        <v>154511</v>
      </c>
      <c r="BE9" s="107">
        <v>202275</v>
      </c>
      <c r="BF9" s="107">
        <v>246594</v>
      </c>
    </row>
    <row r="10" spans="1:93" x14ac:dyDescent="0.3">
      <c r="A10" s="9"/>
      <c r="B10" t="s">
        <v>165</v>
      </c>
      <c r="C10" s="94">
        <v>24757</v>
      </c>
      <c r="D10" s="104">
        <v>124641</v>
      </c>
      <c r="E10" s="105">
        <v>0.19623484690000001</v>
      </c>
      <c r="F10" s="95">
        <v>0.16948537429999999</v>
      </c>
      <c r="G10" s="95">
        <v>0.22720612509999999</v>
      </c>
      <c r="H10" s="95">
        <v>0.34996746369999998</v>
      </c>
      <c r="I10" s="97">
        <v>0.1986264552</v>
      </c>
      <c r="J10" s="95">
        <v>0.1961675937</v>
      </c>
      <c r="K10" s="95">
        <v>0.2011161373</v>
      </c>
      <c r="L10" s="95">
        <v>0.93250246670000003</v>
      </c>
      <c r="M10" s="95">
        <v>0.80538972590000002</v>
      </c>
      <c r="N10" s="95">
        <v>1.0796771084000001</v>
      </c>
      <c r="O10" s="104">
        <v>29407</v>
      </c>
      <c r="P10" s="104">
        <v>129174</v>
      </c>
      <c r="Q10" s="105">
        <v>0.2200927251</v>
      </c>
      <c r="R10" s="95">
        <v>0.19013380830000001</v>
      </c>
      <c r="S10" s="95">
        <v>0.25477219480000002</v>
      </c>
      <c r="T10" s="95">
        <v>0.25699440870000001</v>
      </c>
      <c r="U10" s="97">
        <v>0.22765417190000001</v>
      </c>
      <c r="V10" s="95">
        <v>0.22506703829999999</v>
      </c>
      <c r="W10" s="95">
        <v>0.23027104440000001</v>
      </c>
      <c r="X10" s="95">
        <v>0.91885857169999996</v>
      </c>
      <c r="Y10" s="95">
        <v>0.79378398100000003</v>
      </c>
      <c r="Z10" s="95">
        <v>1.0636408583000001</v>
      </c>
      <c r="AA10" s="104">
        <v>34932</v>
      </c>
      <c r="AB10" s="104">
        <v>136629</v>
      </c>
      <c r="AC10" s="105">
        <v>0.2277238593</v>
      </c>
      <c r="AD10" s="95">
        <v>0.19676418470000001</v>
      </c>
      <c r="AE10" s="95">
        <v>0.26355485470000001</v>
      </c>
      <c r="AF10" s="95">
        <v>5.06937285E-2</v>
      </c>
      <c r="AG10" s="97">
        <v>0.25567046529999998</v>
      </c>
      <c r="AH10" s="95">
        <v>0.25300335010000002</v>
      </c>
      <c r="AI10" s="95">
        <v>0.25836569669999998</v>
      </c>
      <c r="AJ10" s="95">
        <v>0.86442750049999995</v>
      </c>
      <c r="AK10" s="95">
        <v>0.74690624360000002</v>
      </c>
      <c r="AL10" s="95">
        <v>1.0004400282999999</v>
      </c>
      <c r="AM10" s="95">
        <v>0.65039407540000005</v>
      </c>
      <c r="AN10" s="95">
        <v>1.0346723601000001</v>
      </c>
      <c r="AO10" s="95">
        <v>0.89286693090000002</v>
      </c>
      <c r="AP10" s="95">
        <v>1.1989993756999999</v>
      </c>
      <c r="AQ10" s="95">
        <v>0.1280344169</v>
      </c>
      <c r="AR10" s="95">
        <v>1.1215781934</v>
      </c>
      <c r="AS10" s="95">
        <v>0.96751343460000006</v>
      </c>
      <c r="AT10" s="95">
        <v>1.3001758932</v>
      </c>
      <c r="AU10" s="94" t="s">
        <v>28</v>
      </c>
      <c r="AV10" s="94" t="s">
        <v>28</v>
      </c>
      <c r="AW10" s="94" t="s">
        <v>28</v>
      </c>
      <c r="AX10" s="94" t="s">
        <v>28</v>
      </c>
      <c r="AY10" s="94" t="s">
        <v>28</v>
      </c>
      <c r="AZ10" s="94" t="s">
        <v>28</v>
      </c>
      <c r="BA10" s="94" t="s">
        <v>28</v>
      </c>
      <c r="BB10" s="94" t="s">
        <v>28</v>
      </c>
      <c r="BC10" s="106" t="s">
        <v>28</v>
      </c>
      <c r="BD10" s="107">
        <v>24757</v>
      </c>
      <c r="BE10" s="107">
        <v>29407</v>
      </c>
      <c r="BF10" s="107">
        <v>34932</v>
      </c>
    </row>
    <row r="11" spans="1:93" x14ac:dyDescent="0.3">
      <c r="A11" s="9"/>
      <c r="B11" t="s">
        <v>164</v>
      </c>
      <c r="C11" s="94">
        <v>32828</v>
      </c>
      <c r="D11" s="104">
        <v>166366</v>
      </c>
      <c r="E11" s="105">
        <v>0.18296266210000001</v>
      </c>
      <c r="F11" s="95">
        <v>0.15810323709999999</v>
      </c>
      <c r="G11" s="95">
        <v>0.21173086869999999</v>
      </c>
      <c r="H11" s="95">
        <v>6.04056777E-2</v>
      </c>
      <c r="I11" s="97">
        <v>0.19732397239999999</v>
      </c>
      <c r="J11" s="95">
        <v>0.1952009291</v>
      </c>
      <c r="K11" s="95">
        <v>0.19947010640000001</v>
      </c>
      <c r="L11" s="95">
        <v>0.86943341829999998</v>
      </c>
      <c r="M11" s="95">
        <v>0.75130213050000005</v>
      </c>
      <c r="N11" s="95">
        <v>1.0061391258000001</v>
      </c>
      <c r="O11" s="104">
        <v>36289</v>
      </c>
      <c r="P11" s="104">
        <v>171224</v>
      </c>
      <c r="Q11" s="105">
        <v>0.1965342263</v>
      </c>
      <c r="R11" s="95">
        <v>0.16985931900000001</v>
      </c>
      <c r="S11" s="95">
        <v>0.2273981924</v>
      </c>
      <c r="T11" s="95">
        <v>7.8544613000000006E-3</v>
      </c>
      <c r="U11" s="97">
        <v>0.2119387469</v>
      </c>
      <c r="V11" s="95">
        <v>0.20976935159999999</v>
      </c>
      <c r="W11" s="95">
        <v>0.21413057769999999</v>
      </c>
      <c r="X11" s="95">
        <v>0.82050489579999997</v>
      </c>
      <c r="Y11" s="95">
        <v>0.70914061890000002</v>
      </c>
      <c r="Z11" s="95">
        <v>0.94935794979999999</v>
      </c>
      <c r="AA11" s="104">
        <v>43451</v>
      </c>
      <c r="AB11" s="104">
        <v>176526</v>
      </c>
      <c r="AC11" s="105">
        <v>0.21900082800000001</v>
      </c>
      <c r="AD11" s="95">
        <v>0.1893154869</v>
      </c>
      <c r="AE11" s="95">
        <v>0.25334093600000002</v>
      </c>
      <c r="AF11" s="95">
        <v>1.2922958E-2</v>
      </c>
      <c r="AG11" s="97">
        <v>0.24614504379999999</v>
      </c>
      <c r="AH11" s="95">
        <v>0.24384148580000001</v>
      </c>
      <c r="AI11" s="95">
        <v>0.2484703634</v>
      </c>
      <c r="AJ11" s="95">
        <v>0.83131534340000002</v>
      </c>
      <c r="AK11" s="95">
        <v>0.71863138820000005</v>
      </c>
      <c r="AL11" s="95">
        <v>0.96166854319999995</v>
      </c>
      <c r="AM11" s="95">
        <v>0.1471620834</v>
      </c>
      <c r="AN11" s="95">
        <v>1.1143139394999999</v>
      </c>
      <c r="AO11" s="95">
        <v>0.96261183930000005</v>
      </c>
      <c r="AP11" s="95">
        <v>1.2899234198</v>
      </c>
      <c r="AQ11" s="95">
        <v>0.33897340149999999</v>
      </c>
      <c r="AR11" s="95">
        <v>1.0741766873</v>
      </c>
      <c r="AS11" s="95">
        <v>0.92763728499999998</v>
      </c>
      <c r="AT11" s="95">
        <v>1.2438650042999999</v>
      </c>
      <c r="AU11" s="94" t="s">
        <v>28</v>
      </c>
      <c r="AV11" s="94">
        <v>2</v>
      </c>
      <c r="AW11" s="94" t="s">
        <v>28</v>
      </c>
      <c r="AX11" s="94" t="s">
        <v>28</v>
      </c>
      <c r="AY11" s="94" t="s">
        <v>28</v>
      </c>
      <c r="AZ11" s="94" t="s">
        <v>28</v>
      </c>
      <c r="BA11" s="94" t="s">
        <v>28</v>
      </c>
      <c r="BB11" s="94" t="s">
        <v>28</v>
      </c>
      <c r="BC11" s="106">
        <v>-2</v>
      </c>
      <c r="BD11" s="107">
        <v>32828</v>
      </c>
      <c r="BE11" s="107">
        <v>36289</v>
      </c>
      <c r="BF11" s="107">
        <v>43451</v>
      </c>
      <c r="BQ11" s="46"/>
      <c r="CC11" s="4"/>
      <c r="CO11" s="4"/>
    </row>
    <row r="12" spans="1:93" x14ac:dyDescent="0.3">
      <c r="A12" s="9"/>
      <c r="B12" t="s">
        <v>166</v>
      </c>
      <c r="C12" s="94">
        <v>12846</v>
      </c>
      <c r="D12" s="104">
        <v>74537</v>
      </c>
      <c r="E12" s="105">
        <v>0.21672301939999999</v>
      </c>
      <c r="F12" s="95">
        <v>0.18677465700000001</v>
      </c>
      <c r="G12" s="95">
        <v>0.25147344869999999</v>
      </c>
      <c r="H12" s="95">
        <v>0.69817194940000005</v>
      </c>
      <c r="I12" s="97">
        <v>0.1723439366</v>
      </c>
      <c r="J12" s="95">
        <v>0.16938925639999999</v>
      </c>
      <c r="K12" s="95">
        <v>0.1753501556</v>
      </c>
      <c r="L12" s="95">
        <v>1.0298616851</v>
      </c>
      <c r="M12" s="95">
        <v>0.88754791060000005</v>
      </c>
      <c r="N12" s="95">
        <v>1.1949947464999999</v>
      </c>
      <c r="O12" s="104">
        <v>11691</v>
      </c>
      <c r="P12" s="104">
        <v>77434</v>
      </c>
      <c r="Q12" s="105">
        <v>0.18997423159999999</v>
      </c>
      <c r="R12" s="95">
        <v>0.16374057829999999</v>
      </c>
      <c r="S12" s="95">
        <v>0.22041090269999999</v>
      </c>
      <c r="T12" s="95">
        <v>2.2355614000000002E-3</v>
      </c>
      <c r="U12" s="97">
        <v>0.15098018960000001</v>
      </c>
      <c r="V12" s="95">
        <v>0.14826805039999999</v>
      </c>
      <c r="W12" s="95">
        <v>0.15374193959999999</v>
      </c>
      <c r="X12" s="95">
        <v>0.79311776899999997</v>
      </c>
      <c r="Y12" s="95">
        <v>0.6835956701</v>
      </c>
      <c r="Z12" s="95">
        <v>0.92018692199999996</v>
      </c>
      <c r="AA12" s="104">
        <v>10624</v>
      </c>
      <c r="AB12" s="104">
        <v>77717</v>
      </c>
      <c r="AC12" s="105">
        <v>0.16764310660000001</v>
      </c>
      <c r="AD12" s="95">
        <v>0.14449419159999999</v>
      </c>
      <c r="AE12" s="95">
        <v>0.1945006292</v>
      </c>
      <c r="AF12" s="95">
        <v>2.4987537999999998E-9</v>
      </c>
      <c r="AG12" s="97">
        <v>0.13670110790000001</v>
      </c>
      <c r="AH12" s="95">
        <v>0.13412624849999999</v>
      </c>
      <c r="AI12" s="95">
        <v>0.1393253975</v>
      </c>
      <c r="AJ12" s="95">
        <v>0.63636420000000005</v>
      </c>
      <c r="AK12" s="95">
        <v>0.54849216609999996</v>
      </c>
      <c r="AL12" s="95">
        <v>0.73831390880000003</v>
      </c>
      <c r="AM12" s="95">
        <v>0.1066611911</v>
      </c>
      <c r="AN12" s="95">
        <v>0.88245182069999994</v>
      </c>
      <c r="AO12" s="95">
        <v>0.75808093330000004</v>
      </c>
      <c r="AP12" s="95">
        <v>1.0272270171</v>
      </c>
      <c r="AQ12" s="95">
        <v>8.9256285099999999E-2</v>
      </c>
      <c r="AR12" s="95">
        <v>0.87657615779999998</v>
      </c>
      <c r="AS12" s="95">
        <v>0.75301711760000001</v>
      </c>
      <c r="AT12" s="95">
        <v>1.0204094202</v>
      </c>
      <c r="AU12" s="94" t="s">
        <v>28</v>
      </c>
      <c r="AV12" s="94">
        <v>2</v>
      </c>
      <c r="AW12" s="94">
        <v>3</v>
      </c>
      <c r="AX12" s="94" t="s">
        <v>28</v>
      </c>
      <c r="AY12" s="94" t="s">
        <v>28</v>
      </c>
      <c r="AZ12" s="94" t="s">
        <v>28</v>
      </c>
      <c r="BA12" s="94" t="s">
        <v>28</v>
      </c>
      <c r="BB12" s="94" t="s">
        <v>28</v>
      </c>
      <c r="BC12" s="106" t="s">
        <v>234</v>
      </c>
      <c r="BD12" s="107">
        <v>12846</v>
      </c>
      <c r="BE12" s="107">
        <v>11691</v>
      </c>
      <c r="BF12" s="107">
        <v>10624</v>
      </c>
      <c r="BQ12" s="46"/>
      <c r="CC12" s="4"/>
      <c r="CO12" s="4"/>
    </row>
    <row r="13" spans="1:93" s="3" customFormat="1" x14ac:dyDescent="0.3">
      <c r="A13" s="9" t="s">
        <v>29</v>
      </c>
      <c r="B13" s="3" t="s">
        <v>50</v>
      </c>
      <c r="C13" s="100">
        <v>253752</v>
      </c>
      <c r="D13" s="101">
        <v>1282421</v>
      </c>
      <c r="E13" s="96">
        <v>0.2104389575</v>
      </c>
      <c r="F13" s="102">
        <v>0.18201849859999999</v>
      </c>
      <c r="G13" s="102">
        <v>0.24329700100000001</v>
      </c>
      <c r="H13" s="102" t="s">
        <v>28</v>
      </c>
      <c r="I13" s="103">
        <v>0.19786949840000001</v>
      </c>
      <c r="J13" s="102">
        <v>0.1971011157</v>
      </c>
      <c r="K13" s="102">
        <v>0.19864087659999999</v>
      </c>
      <c r="L13" s="102" t="s">
        <v>28</v>
      </c>
      <c r="M13" s="102" t="s">
        <v>28</v>
      </c>
      <c r="N13" s="102" t="s">
        <v>28</v>
      </c>
      <c r="O13" s="101">
        <v>313886</v>
      </c>
      <c r="P13" s="101">
        <v>1367828</v>
      </c>
      <c r="Q13" s="96">
        <v>0.2395284017</v>
      </c>
      <c r="R13" s="102">
        <v>0.20719568129999999</v>
      </c>
      <c r="S13" s="102">
        <v>0.27690661729999999</v>
      </c>
      <c r="T13" s="102" t="s">
        <v>28</v>
      </c>
      <c r="U13" s="103">
        <v>0.22947768290000001</v>
      </c>
      <c r="V13" s="102">
        <v>0.2286762943</v>
      </c>
      <c r="W13" s="102">
        <v>0.23028187990000001</v>
      </c>
      <c r="X13" s="102" t="s">
        <v>28</v>
      </c>
      <c r="Y13" s="102" t="s">
        <v>28</v>
      </c>
      <c r="Z13" s="102" t="s">
        <v>28</v>
      </c>
      <c r="AA13" s="101">
        <v>378699</v>
      </c>
      <c r="AB13" s="101">
        <v>1437521</v>
      </c>
      <c r="AC13" s="96">
        <v>0.26343893410000002</v>
      </c>
      <c r="AD13" s="102">
        <v>0.26260123210000003</v>
      </c>
      <c r="AE13" s="102">
        <v>0.26427930840000002</v>
      </c>
      <c r="AF13" s="102" t="s">
        <v>28</v>
      </c>
      <c r="AG13" s="103">
        <v>0.26343893410000002</v>
      </c>
      <c r="AH13" s="102">
        <v>0.26260123210000003</v>
      </c>
      <c r="AI13" s="102">
        <v>0.26427930840000002</v>
      </c>
      <c r="AJ13" s="102" t="s">
        <v>28</v>
      </c>
      <c r="AK13" s="102" t="s">
        <v>28</v>
      </c>
      <c r="AL13" s="102" t="s">
        <v>28</v>
      </c>
      <c r="AM13" s="102">
        <v>0.1984212437</v>
      </c>
      <c r="AN13" s="102">
        <v>1.0998233704</v>
      </c>
      <c r="AO13" s="102">
        <v>0.95136380870000004</v>
      </c>
      <c r="AP13" s="102">
        <v>1.271449928</v>
      </c>
      <c r="AQ13" s="102">
        <v>8.0281064499999999E-2</v>
      </c>
      <c r="AR13" s="102">
        <v>1.1382322199999999</v>
      </c>
      <c r="AS13" s="102">
        <v>0.98450861199999995</v>
      </c>
      <c r="AT13" s="102">
        <v>1.315958612</v>
      </c>
      <c r="AU13" s="100" t="s">
        <v>28</v>
      </c>
      <c r="AV13" s="100" t="s">
        <v>28</v>
      </c>
      <c r="AW13" s="100" t="s">
        <v>28</v>
      </c>
      <c r="AX13" s="100" t="s">
        <v>28</v>
      </c>
      <c r="AY13" s="100" t="s">
        <v>28</v>
      </c>
      <c r="AZ13" s="100" t="s">
        <v>28</v>
      </c>
      <c r="BA13" s="100" t="s">
        <v>28</v>
      </c>
      <c r="BB13" s="100" t="s">
        <v>28</v>
      </c>
      <c r="BC13" s="98" t="s">
        <v>28</v>
      </c>
      <c r="BD13" s="99">
        <v>253752</v>
      </c>
      <c r="BE13" s="99">
        <v>313886</v>
      </c>
      <c r="BF13" s="99">
        <v>378699</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100">
        <v>1258</v>
      </c>
      <c r="D14" s="101">
        <v>6789</v>
      </c>
      <c r="E14" s="96">
        <v>0.2068890816</v>
      </c>
      <c r="F14" s="102">
        <v>0.17837728729999999</v>
      </c>
      <c r="G14" s="102">
        <v>0.23995819609999999</v>
      </c>
      <c r="H14" s="102">
        <v>0.78743875750000003</v>
      </c>
      <c r="I14" s="103">
        <v>0.18529974960000001</v>
      </c>
      <c r="J14" s="102">
        <v>0.17533793650000001</v>
      </c>
      <c r="K14" s="102">
        <v>0.1958275424</v>
      </c>
      <c r="L14" s="102">
        <v>1.0206090723000001</v>
      </c>
      <c r="M14" s="102">
        <v>0.87995691340000004</v>
      </c>
      <c r="N14" s="102">
        <v>1.1837430474999999</v>
      </c>
      <c r="O14" s="101">
        <v>1989</v>
      </c>
      <c r="P14" s="101">
        <v>7800</v>
      </c>
      <c r="Q14" s="96">
        <v>0.28410304790000002</v>
      </c>
      <c r="R14" s="102">
        <v>0.24603454429999999</v>
      </c>
      <c r="S14" s="102">
        <v>0.32806182579999998</v>
      </c>
      <c r="T14" s="102">
        <v>1.5247466600000001E-2</v>
      </c>
      <c r="U14" s="103">
        <v>0.255</v>
      </c>
      <c r="V14" s="102">
        <v>0.24403615649999999</v>
      </c>
      <c r="W14" s="102">
        <v>0.26645641749999999</v>
      </c>
      <c r="X14" s="102">
        <v>1.1949517665</v>
      </c>
      <c r="Y14" s="102">
        <v>1.0348337182</v>
      </c>
      <c r="Z14" s="102">
        <v>1.3798446062</v>
      </c>
      <c r="AA14" s="101">
        <v>2956</v>
      </c>
      <c r="AB14" s="101">
        <v>9023</v>
      </c>
      <c r="AC14" s="96">
        <v>0.34506551089999998</v>
      </c>
      <c r="AD14" s="102">
        <v>0.29985484029999998</v>
      </c>
      <c r="AE14" s="102">
        <v>0.39709282899999998</v>
      </c>
      <c r="AF14" s="102">
        <v>1.6523269999999999E-4</v>
      </c>
      <c r="AG14" s="103">
        <v>0.32760722599999997</v>
      </c>
      <c r="AH14" s="102">
        <v>0.31600757619999997</v>
      </c>
      <c r="AI14" s="102">
        <v>0.33963266260000002</v>
      </c>
      <c r="AJ14" s="102">
        <v>1.3098500876000001</v>
      </c>
      <c r="AK14" s="102">
        <v>1.1382328177000001</v>
      </c>
      <c r="AL14" s="102">
        <v>1.5073429840000001</v>
      </c>
      <c r="AM14" s="102">
        <v>1.1524623600000001E-2</v>
      </c>
      <c r="AN14" s="102">
        <v>1.2145787012</v>
      </c>
      <c r="AO14" s="102">
        <v>1.0445474424000001</v>
      </c>
      <c r="AP14" s="102">
        <v>1.4122876200000001</v>
      </c>
      <c r="AQ14" s="102">
        <v>8.4398899999999996E-5</v>
      </c>
      <c r="AR14" s="102">
        <v>1.3732143123</v>
      </c>
      <c r="AS14" s="102">
        <v>1.1723918691999999</v>
      </c>
      <c r="AT14" s="102">
        <v>1.6084362207</v>
      </c>
      <c r="AU14" s="100" t="s">
        <v>28</v>
      </c>
      <c r="AV14" s="100" t="s">
        <v>28</v>
      </c>
      <c r="AW14" s="100">
        <v>3</v>
      </c>
      <c r="AX14" s="100" t="s">
        <v>230</v>
      </c>
      <c r="AY14" s="100" t="s">
        <v>28</v>
      </c>
      <c r="AZ14" s="100" t="s">
        <v>28</v>
      </c>
      <c r="BA14" s="100" t="s">
        <v>28</v>
      </c>
      <c r="BB14" s="100" t="s">
        <v>28</v>
      </c>
      <c r="BC14" s="98" t="s">
        <v>436</v>
      </c>
      <c r="BD14" s="99">
        <v>1258</v>
      </c>
      <c r="BE14" s="99">
        <v>1989</v>
      </c>
      <c r="BF14" s="99">
        <v>2956</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4">
        <v>1266</v>
      </c>
      <c r="D15" s="104">
        <v>7034</v>
      </c>
      <c r="E15" s="105">
        <v>0.19519349929999999</v>
      </c>
      <c r="F15" s="95">
        <v>0.16828896309999999</v>
      </c>
      <c r="G15" s="95">
        <v>0.22639929249999999</v>
      </c>
      <c r="H15" s="95">
        <v>0.61747269019999995</v>
      </c>
      <c r="I15" s="97">
        <v>0.17998294000000001</v>
      </c>
      <c r="J15" s="95">
        <v>0.17033674609999999</v>
      </c>
      <c r="K15" s="95">
        <v>0.19017539929999999</v>
      </c>
      <c r="L15" s="95">
        <v>0.96291333859999995</v>
      </c>
      <c r="M15" s="95">
        <v>0.83018997999999999</v>
      </c>
      <c r="N15" s="95">
        <v>1.1168553220999999</v>
      </c>
      <c r="O15" s="104">
        <v>1853</v>
      </c>
      <c r="P15" s="104">
        <v>8190</v>
      </c>
      <c r="Q15" s="105">
        <v>0.2424688519</v>
      </c>
      <c r="R15" s="95">
        <v>0.20995726079999999</v>
      </c>
      <c r="S15" s="95">
        <v>0.28001481789999999</v>
      </c>
      <c r="T15" s="95">
        <v>0.7891593254</v>
      </c>
      <c r="U15" s="97">
        <v>0.22625152630000001</v>
      </c>
      <c r="V15" s="95">
        <v>0.21618099439999999</v>
      </c>
      <c r="W15" s="95">
        <v>0.2367911818</v>
      </c>
      <c r="X15" s="95">
        <v>1.0198362355999999</v>
      </c>
      <c r="Y15" s="95">
        <v>0.88309084149999995</v>
      </c>
      <c r="Z15" s="95">
        <v>1.1777564647000001</v>
      </c>
      <c r="AA15" s="104">
        <v>2841</v>
      </c>
      <c r="AB15" s="104">
        <v>10620</v>
      </c>
      <c r="AC15" s="105">
        <v>0.29299589770000001</v>
      </c>
      <c r="AD15" s="95">
        <v>0.25454759510000002</v>
      </c>
      <c r="AE15" s="95">
        <v>0.3372516485</v>
      </c>
      <c r="AF15" s="95">
        <v>0.1384488394</v>
      </c>
      <c r="AG15" s="97">
        <v>0.26751412429999999</v>
      </c>
      <c r="AH15" s="95">
        <v>0.25785586620000001</v>
      </c>
      <c r="AI15" s="95">
        <v>0.27753414250000003</v>
      </c>
      <c r="AJ15" s="95">
        <v>1.1121966413</v>
      </c>
      <c r="AK15" s="95">
        <v>0.96624895619999995</v>
      </c>
      <c r="AL15" s="95">
        <v>1.2801890867000001</v>
      </c>
      <c r="AM15" s="95">
        <v>1.40994758E-2</v>
      </c>
      <c r="AN15" s="95">
        <v>1.2083857181</v>
      </c>
      <c r="AO15" s="95">
        <v>1.0388880468999999</v>
      </c>
      <c r="AP15" s="95">
        <v>1.4055374379000001</v>
      </c>
      <c r="AQ15" s="95">
        <v>7.2219210000000001E-3</v>
      </c>
      <c r="AR15" s="95">
        <v>1.2421973718999999</v>
      </c>
      <c r="AS15" s="95">
        <v>1.0604035749</v>
      </c>
      <c r="AT15" s="95">
        <v>1.4551575903</v>
      </c>
      <c r="AU15" s="94" t="s">
        <v>28</v>
      </c>
      <c r="AV15" s="94" t="s">
        <v>28</v>
      </c>
      <c r="AW15" s="94" t="s">
        <v>28</v>
      </c>
      <c r="AX15" s="94" t="s">
        <v>28</v>
      </c>
      <c r="AY15" s="94" t="s">
        <v>28</v>
      </c>
      <c r="AZ15" s="94" t="s">
        <v>28</v>
      </c>
      <c r="BA15" s="94" t="s">
        <v>28</v>
      </c>
      <c r="BB15" s="94" t="s">
        <v>28</v>
      </c>
      <c r="BC15" s="106" t="s">
        <v>28</v>
      </c>
      <c r="BD15" s="107">
        <v>1266</v>
      </c>
      <c r="BE15" s="107">
        <v>1853</v>
      </c>
      <c r="BF15" s="107">
        <v>2841</v>
      </c>
    </row>
    <row r="16" spans="1:93" x14ac:dyDescent="0.3">
      <c r="A16" s="9"/>
      <c r="B16" t="s">
        <v>75</v>
      </c>
      <c r="C16" s="94">
        <v>1228</v>
      </c>
      <c r="D16" s="104">
        <v>9106</v>
      </c>
      <c r="E16" s="105">
        <v>0.16312946280000001</v>
      </c>
      <c r="F16" s="95">
        <v>0.14062617769999999</v>
      </c>
      <c r="G16" s="95">
        <v>0.1892337691</v>
      </c>
      <c r="H16" s="95">
        <v>4.1256753000000002E-3</v>
      </c>
      <c r="I16" s="97">
        <v>0.1348561388</v>
      </c>
      <c r="J16" s="95">
        <v>0.127520616</v>
      </c>
      <c r="K16" s="95">
        <v>0.1426136318</v>
      </c>
      <c r="L16" s="95">
        <v>0.80473753569999995</v>
      </c>
      <c r="M16" s="95">
        <v>0.69372608570000005</v>
      </c>
      <c r="N16" s="95">
        <v>0.93351326229999998</v>
      </c>
      <c r="O16" s="104">
        <v>1597</v>
      </c>
      <c r="P16" s="104">
        <v>9484</v>
      </c>
      <c r="Q16" s="105">
        <v>0.1958673829</v>
      </c>
      <c r="R16" s="95">
        <v>0.16932118239999999</v>
      </c>
      <c r="S16" s="95">
        <v>0.22657550069999999</v>
      </c>
      <c r="T16" s="95">
        <v>9.1076877000000004E-3</v>
      </c>
      <c r="U16" s="97">
        <v>0.16838886550000001</v>
      </c>
      <c r="V16" s="95">
        <v>0.160329469</v>
      </c>
      <c r="W16" s="95">
        <v>0.17685338940000001</v>
      </c>
      <c r="X16" s="95">
        <v>0.82382810350000002</v>
      </c>
      <c r="Y16" s="95">
        <v>0.71217344360000001</v>
      </c>
      <c r="Z16" s="95">
        <v>0.95298799779999999</v>
      </c>
      <c r="AA16" s="104">
        <v>2539</v>
      </c>
      <c r="AB16" s="104">
        <v>11183</v>
      </c>
      <c r="AC16" s="105">
        <v>0.24894998630000001</v>
      </c>
      <c r="AD16" s="95">
        <v>0.21608256540000001</v>
      </c>
      <c r="AE16" s="95">
        <v>0.28681673400000002</v>
      </c>
      <c r="AF16" s="95">
        <v>0.43359296850000001</v>
      </c>
      <c r="AG16" s="97">
        <v>0.2270410444</v>
      </c>
      <c r="AH16" s="95">
        <v>0.21837936499999999</v>
      </c>
      <c r="AI16" s="95">
        <v>0.236046276</v>
      </c>
      <c r="AJ16" s="95">
        <v>0.94500073490000003</v>
      </c>
      <c r="AK16" s="95">
        <v>0.82023777590000002</v>
      </c>
      <c r="AL16" s="95">
        <v>1.088740869</v>
      </c>
      <c r="AM16" s="95">
        <v>2.2084504E-3</v>
      </c>
      <c r="AN16" s="95">
        <v>1.2710129818</v>
      </c>
      <c r="AO16" s="95">
        <v>1.0900722576999999</v>
      </c>
      <c r="AP16" s="95">
        <v>1.4819879953999999</v>
      </c>
      <c r="AQ16" s="95">
        <v>2.4939958599999999E-2</v>
      </c>
      <c r="AR16" s="95">
        <v>1.2006867398000001</v>
      </c>
      <c r="AS16" s="95">
        <v>1.0232983014999999</v>
      </c>
      <c r="AT16" s="95">
        <v>1.4088254079</v>
      </c>
      <c r="AU16" s="94">
        <v>1</v>
      </c>
      <c r="AV16" s="94" t="s">
        <v>28</v>
      </c>
      <c r="AW16" s="94" t="s">
        <v>28</v>
      </c>
      <c r="AX16" s="94" t="s">
        <v>28</v>
      </c>
      <c r="AY16" s="94" t="s">
        <v>231</v>
      </c>
      <c r="AZ16" s="94" t="s">
        <v>28</v>
      </c>
      <c r="BA16" s="94" t="s">
        <v>28</v>
      </c>
      <c r="BB16" s="94" t="s">
        <v>28</v>
      </c>
      <c r="BC16" s="106" t="s">
        <v>445</v>
      </c>
      <c r="BD16" s="107">
        <v>1228</v>
      </c>
      <c r="BE16" s="107">
        <v>1597</v>
      </c>
      <c r="BF16" s="107">
        <v>2539</v>
      </c>
    </row>
    <row r="17" spans="1:58" x14ac:dyDescent="0.3">
      <c r="A17" s="9"/>
      <c r="B17" t="s">
        <v>67</v>
      </c>
      <c r="C17" s="94">
        <v>339</v>
      </c>
      <c r="D17" s="104">
        <v>2108</v>
      </c>
      <c r="E17" s="105">
        <v>0.16410995279999999</v>
      </c>
      <c r="F17" s="95">
        <v>0.1378140474</v>
      </c>
      <c r="G17" s="95">
        <v>0.19542330490000001</v>
      </c>
      <c r="H17" s="95">
        <v>1.7744219499999998E-2</v>
      </c>
      <c r="I17" s="97">
        <v>0.16081593929999999</v>
      </c>
      <c r="J17" s="95">
        <v>0.14457665410000001</v>
      </c>
      <c r="K17" s="95">
        <v>0.17887926979999999</v>
      </c>
      <c r="L17" s="95">
        <v>0.80957441259999996</v>
      </c>
      <c r="M17" s="95">
        <v>0.67985350420000001</v>
      </c>
      <c r="N17" s="95">
        <v>0.9640469975</v>
      </c>
      <c r="O17" s="104">
        <v>386</v>
      </c>
      <c r="P17" s="104">
        <v>2105</v>
      </c>
      <c r="Q17" s="105">
        <v>0.18596993319999999</v>
      </c>
      <c r="R17" s="95">
        <v>0.15670443889999999</v>
      </c>
      <c r="S17" s="95">
        <v>0.22070093430000001</v>
      </c>
      <c r="T17" s="95">
        <v>4.9254985999999997E-3</v>
      </c>
      <c r="U17" s="97">
        <v>0.18337292159999999</v>
      </c>
      <c r="V17" s="95">
        <v>0.16596258350000001</v>
      </c>
      <c r="W17" s="95">
        <v>0.20260969479999999</v>
      </c>
      <c r="X17" s="95">
        <v>0.78219893060000001</v>
      </c>
      <c r="Y17" s="95">
        <v>0.65910678330000005</v>
      </c>
      <c r="Z17" s="95">
        <v>0.92827927509999997</v>
      </c>
      <c r="AA17" s="104">
        <v>466</v>
      </c>
      <c r="AB17" s="104">
        <v>2267</v>
      </c>
      <c r="AC17" s="105">
        <v>0.2085754064</v>
      </c>
      <c r="AD17" s="95">
        <v>0.17674092869999999</v>
      </c>
      <c r="AE17" s="95">
        <v>0.24614389240000001</v>
      </c>
      <c r="AF17" s="95">
        <v>5.7170498000000004E-3</v>
      </c>
      <c r="AG17" s="97">
        <v>0.2055580062</v>
      </c>
      <c r="AH17" s="95">
        <v>0.1877168451</v>
      </c>
      <c r="AI17" s="95">
        <v>0.22509484369999999</v>
      </c>
      <c r="AJ17" s="95">
        <v>0.79174100469999997</v>
      </c>
      <c r="AK17" s="95">
        <v>0.6708990427</v>
      </c>
      <c r="AL17" s="95">
        <v>0.93434895360000003</v>
      </c>
      <c r="AM17" s="95">
        <v>0.25529545749999999</v>
      </c>
      <c r="AN17" s="95">
        <v>1.121554451</v>
      </c>
      <c r="AO17" s="95">
        <v>0.92041510979999996</v>
      </c>
      <c r="AP17" s="95">
        <v>1.3666489969</v>
      </c>
      <c r="AQ17" s="95">
        <v>0.23240612929999999</v>
      </c>
      <c r="AR17" s="95">
        <v>1.1332032582</v>
      </c>
      <c r="AS17" s="95">
        <v>0.92294252669999999</v>
      </c>
      <c r="AT17" s="95">
        <v>1.3913646704</v>
      </c>
      <c r="AU17" s="94" t="s">
        <v>28</v>
      </c>
      <c r="AV17" s="94">
        <v>2</v>
      </c>
      <c r="AW17" s="94" t="s">
        <v>28</v>
      </c>
      <c r="AX17" s="94" t="s">
        <v>28</v>
      </c>
      <c r="AY17" s="94" t="s">
        <v>28</v>
      </c>
      <c r="AZ17" s="94" t="s">
        <v>28</v>
      </c>
      <c r="BA17" s="94" t="s">
        <v>28</v>
      </c>
      <c r="BB17" s="94" t="s">
        <v>28</v>
      </c>
      <c r="BC17" s="106">
        <v>-2</v>
      </c>
      <c r="BD17" s="107">
        <v>339</v>
      </c>
      <c r="BE17" s="107">
        <v>386</v>
      </c>
      <c r="BF17" s="107">
        <v>466</v>
      </c>
    </row>
    <row r="18" spans="1:58" x14ac:dyDescent="0.3">
      <c r="A18" s="9"/>
      <c r="B18" t="s">
        <v>66</v>
      </c>
      <c r="C18" s="94">
        <v>977</v>
      </c>
      <c r="D18" s="104">
        <v>12194</v>
      </c>
      <c r="E18" s="105">
        <v>0.10244401760000001</v>
      </c>
      <c r="F18" s="95">
        <v>8.8195157499999996E-2</v>
      </c>
      <c r="G18" s="95">
        <v>0.1189949318</v>
      </c>
      <c r="H18" s="95">
        <v>4.2054220000000001E-19</v>
      </c>
      <c r="I18" s="97">
        <v>8.0121371199999999E-2</v>
      </c>
      <c r="J18" s="95">
        <v>7.5251649300000001E-2</v>
      </c>
      <c r="K18" s="95">
        <v>8.5306224799999997E-2</v>
      </c>
      <c r="L18" s="95">
        <v>0.50536883340000005</v>
      </c>
      <c r="M18" s="95">
        <v>0.43507746829999999</v>
      </c>
      <c r="N18" s="95">
        <v>0.58701651180000003</v>
      </c>
      <c r="O18" s="104">
        <v>1119</v>
      </c>
      <c r="P18" s="104">
        <v>14903</v>
      </c>
      <c r="Q18" s="105">
        <v>9.6829609400000002E-2</v>
      </c>
      <c r="R18" s="95">
        <v>8.3492493599999995E-2</v>
      </c>
      <c r="S18" s="95">
        <v>0.1122972</v>
      </c>
      <c r="T18" s="95">
        <v>1.500813E-32</v>
      </c>
      <c r="U18" s="97">
        <v>7.5085553200000002E-2</v>
      </c>
      <c r="V18" s="95">
        <v>7.0812595300000003E-2</v>
      </c>
      <c r="W18" s="95">
        <v>7.9616349000000003E-2</v>
      </c>
      <c r="X18" s="95">
        <v>0.40727022699999998</v>
      </c>
      <c r="Y18" s="95">
        <v>0.35117364449999999</v>
      </c>
      <c r="Z18" s="95">
        <v>0.47232769429999999</v>
      </c>
      <c r="AA18" s="104">
        <v>1450</v>
      </c>
      <c r="AB18" s="104">
        <v>17317</v>
      </c>
      <c r="AC18" s="105">
        <v>0.1022114965</v>
      </c>
      <c r="AD18" s="95">
        <v>8.8376547799999997E-2</v>
      </c>
      <c r="AE18" s="95">
        <v>0.1182122439</v>
      </c>
      <c r="AF18" s="95">
        <v>2.7744249999999999E-37</v>
      </c>
      <c r="AG18" s="97">
        <v>8.3732748199999998E-2</v>
      </c>
      <c r="AH18" s="95">
        <v>7.95319622E-2</v>
      </c>
      <c r="AI18" s="95">
        <v>8.8155414700000004E-2</v>
      </c>
      <c r="AJ18" s="95">
        <v>0.38798933369999999</v>
      </c>
      <c r="AK18" s="95">
        <v>0.33547261360000002</v>
      </c>
      <c r="AL18" s="95">
        <v>0.4487273088</v>
      </c>
      <c r="AM18" s="95">
        <v>0.50623820549999998</v>
      </c>
      <c r="AN18" s="95">
        <v>1.0555810060999999</v>
      </c>
      <c r="AO18" s="95">
        <v>0.89996158079999999</v>
      </c>
      <c r="AP18" s="95">
        <v>1.2381098086</v>
      </c>
      <c r="AQ18" s="95">
        <v>0.49903730280000003</v>
      </c>
      <c r="AR18" s="95">
        <v>0.94519535290000001</v>
      </c>
      <c r="AS18" s="95">
        <v>0.80269488259999999</v>
      </c>
      <c r="AT18" s="95">
        <v>1.1129935850999999</v>
      </c>
      <c r="AU18" s="94">
        <v>1</v>
      </c>
      <c r="AV18" s="94">
        <v>2</v>
      </c>
      <c r="AW18" s="94">
        <v>3</v>
      </c>
      <c r="AX18" s="94" t="s">
        <v>28</v>
      </c>
      <c r="AY18" s="94" t="s">
        <v>28</v>
      </c>
      <c r="AZ18" s="94" t="s">
        <v>28</v>
      </c>
      <c r="BA18" s="94" t="s">
        <v>28</v>
      </c>
      <c r="BB18" s="94" t="s">
        <v>28</v>
      </c>
      <c r="BC18" s="106" t="s">
        <v>233</v>
      </c>
      <c r="BD18" s="107">
        <v>977</v>
      </c>
      <c r="BE18" s="107">
        <v>1119</v>
      </c>
      <c r="BF18" s="107">
        <v>1450</v>
      </c>
    </row>
    <row r="19" spans="1:58" x14ac:dyDescent="0.3">
      <c r="A19" s="9"/>
      <c r="B19" t="s">
        <v>69</v>
      </c>
      <c r="C19" s="94">
        <v>1637</v>
      </c>
      <c r="D19" s="104">
        <v>10679</v>
      </c>
      <c r="E19" s="105">
        <v>0.1808122318</v>
      </c>
      <c r="F19" s="95">
        <v>0.15653243489999999</v>
      </c>
      <c r="G19" s="95">
        <v>0.20885807579999999</v>
      </c>
      <c r="H19" s="95">
        <v>0.12019960220000001</v>
      </c>
      <c r="I19" s="97">
        <v>0.1532915067</v>
      </c>
      <c r="J19" s="95">
        <v>0.14604272169999999</v>
      </c>
      <c r="K19" s="95">
        <v>0.16090008289999999</v>
      </c>
      <c r="L19" s="95">
        <v>0.89196879169999999</v>
      </c>
      <c r="M19" s="95">
        <v>0.77219359269999999</v>
      </c>
      <c r="N19" s="95">
        <v>1.0303223607000001</v>
      </c>
      <c r="O19" s="104">
        <v>2582</v>
      </c>
      <c r="P19" s="104">
        <v>13252</v>
      </c>
      <c r="Q19" s="105">
        <v>0.21932437739999999</v>
      </c>
      <c r="R19" s="95">
        <v>0.19057180530000001</v>
      </c>
      <c r="S19" s="95">
        <v>0.25241500150000001</v>
      </c>
      <c r="T19" s="95">
        <v>0.26046664819999998</v>
      </c>
      <c r="U19" s="97">
        <v>0.19483851490000001</v>
      </c>
      <c r="V19" s="95">
        <v>0.18746633469999999</v>
      </c>
      <c r="W19" s="95">
        <v>0.20250060880000001</v>
      </c>
      <c r="X19" s="95">
        <v>0.92248940700000004</v>
      </c>
      <c r="Y19" s="95">
        <v>0.80155463670000004</v>
      </c>
      <c r="Z19" s="95">
        <v>1.061670243</v>
      </c>
      <c r="AA19" s="104">
        <v>4107</v>
      </c>
      <c r="AB19" s="104">
        <v>15824</v>
      </c>
      <c r="AC19" s="105">
        <v>0.28581146000000002</v>
      </c>
      <c r="AD19" s="95">
        <v>0.24903744329999999</v>
      </c>
      <c r="AE19" s="95">
        <v>0.32801569759999999</v>
      </c>
      <c r="AF19" s="95">
        <v>0.24607122779999999</v>
      </c>
      <c r="AG19" s="97">
        <v>0.25954246710000001</v>
      </c>
      <c r="AH19" s="95">
        <v>0.25172492930000001</v>
      </c>
      <c r="AI19" s="95">
        <v>0.2676027855</v>
      </c>
      <c r="AJ19" s="95">
        <v>1.0849249029000001</v>
      </c>
      <c r="AK19" s="95">
        <v>0.94533271669999996</v>
      </c>
      <c r="AL19" s="95">
        <v>1.2451299147999999</v>
      </c>
      <c r="AM19" s="95">
        <v>3.4701950000000001E-4</v>
      </c>
      <c r="AN19" s="95">
        <v>1.3031449739000001</v>
      </c>
      <c r="AO19" s="95">
        <v>1.1271749909</v>
      </c>
      <c r="AP19" s="95">
        <v>1.5065866762</v>
      </c>
      <c r="AQ19" s="95">
        <v>1.23027656E-2</v>
      </c>
      <c r="AR19" s="95">
        <v>1.2129952449000001</v>
      </c>
      <c r="AS19" s="95">
        <v>1.0428034593</v>
      </c>
      <c r="AT19" s="95">
        <v>1.4109633519</v>
      </c>
      <c r="AU19" s="94" t="s">
        <v>28</v>
      </c>
      <c r="AV19" s="94" t="s">
        <v>28</v>
      </c>
      <c r="AW19" s="94" t="s">
        <v>28</v>
      </c>
      <c r="AX19" s="94" t="s">
        <v>28</v>
      </c>
      <c r="AY19" s="94" t="s">
        <v>231</v>
      </c>
      <c r="AZ19" s="94" t="s">
        <v>28</v>
      </c>
      <c r="BA19" s="94" t="s">
        <v>28</v>
      </c>
      <c r="BB19" s="94" t="s">
        <v>28</v>
      </c>
      <c r="BC19" s="106" t="s">
        <v>273</v>
      </c>
      <c r="BD19" s="107">
        <v>1637</v>
      </c>
      <c r="BE19" s="107">
        <v>2582</v>
      </c>
      <c r="BF19" s="107">
        <v>4107</v>
      </c>
    </row>
    <row r="20" spans="1:58" x14ac:dyDescent="0.3">
      <c r="A20" s="9"/>
      <c r="B20" t="s">
        <v>65</v>
      </c>
      <c r="C20" s="94">
        <v>987</v>
      </c>
      <c r="D20" s="104">
        <v>9542</v>
      </c>
      <c r="E20" s="105">
        <v>0.1143503112</v>
      </c>
      <c r="F20" s="95">
        <v>9.8511296600000006E-2</v>
      </c>
      <c r="G20" s="95">
        <v>0.13273598189999999</v>
      </c>
      <c r="H20" s="95">
        <v>5.2265149999999997E-14</v>
      </c>
      <c r="I20" s="97">
        <v>0.10343743449999999</v>
      </c>
      <c r="J20" s="95">
        <v>9.7181522100000001E-2</v>
      </c>
      <c r="K20" s="95">
        <v>0.11009606180000001</v>
      </c>
      <c r="L20" s="95">
        <v>0.56410403190000002</v>
      </c>
      <c r="M20" s="95">
        <v>0.48596824100000002</v>
      </c>
      <c r="N20" s="95">
        <v>0.65480278739999997</v>
      </c>
      <c r="O20" s="104">
        <v>1250</v>
      </c>
      <c r="P20" s="104">
        <v>9833</v>
      </c>
      <c r="Q20" s="105">
        <v>0.1371348077</v>
      </c>
      <c r="R20" s="95">
        <v>0.1184950288</v>
      </c>
      <c r="S20" s="95">
        <v>0.15870670419999999</v>
      </c>
      <c r="T20" s="95">
        <v>1.5559829999999999E-13</v>
      </c>
      <c r="U20" s="97">
        <v>0.12712295330000001</v>
      </c>
      <c r="V20" s="95">
        <v>0.1202675208</v>
      </c>
      <c r="W20" s="95">
        <v>0.13436915599999999</v>
      </c>
      <c r="X20" s="95">
        <v>0.57679592660000001</v>
      </c>
      <c r="Y20" s="95">
        <v>0.49839607530000002</v>
      </c>
      <c r="Z20" s="95">
        <v>0.66752841249999995</v>
      </c>
      <c r="AA20" s="104">
        <v>1522</v>
      </c>
      <c r="AB20" s="104">
        <v>10269</v>
      </c>
      <c r="AC20" s="105">
        <v>0.1571779261</v>
      </c>
      <c r="AD20" s="95">
        <v>0.136069773</v>
      </c>
      <c r="AE20" s="95">
        <v>0.18156053250000001</v>
      </c>
      <c r="AF20" s="95">
        <v>2.235135E-12</v>
      </c>
      <c r="AG20" s="97">
        <v>0.14821306849999999</v>
      </c>
      <c r="AH20" s="95">
        <v>0.1409509441</v>
      </c>
      <c r="AI20" s="95">
        <v>0.15584935450000001</v>
      </c>
      <c r="AJ20" s="95">
        <v>0.59663893869999995</v>
      </c>
      <c r="AK20" s="95">
        <v>0.51651352689999996</v>
      </c>
      <c r="AL20" s="95">
        <v>0.68919399910000001</v>
      </c>
      <c r="AM20" s="95">
        <v>8.7384527899999995E-2</v>
      </c>
      <c r="AN20" s="95">
        <v>1.1461563162999999</v>
      </c>
      <c r="AO20" s="95">
        <v>0.98019930440000003</v>
      </c>
      <c r="AP20" s="95">
        <v>1.3402114196999999</v>
      </c>
      <c r="AQ20" s="95">
        <v>2.6876868799999998E-2</v>
      </c>
      <c r="AR20" s="95">
        <v>1.1992517224999999</v>
      </c>
      <c r="AS20" s="95">
        <v>1.0210151481</v>
      </c>
      <c r="AT20" s="95">
        <v>1.4086026996000001</v>
      </c>
      <c r="AU20" s="94">
        <v>1</v>
      </c>
      <c r="AV20" s="94">
        <v>2</v>
      </c>
      <c r="AW20" s="94">
        <v>3</v>
      </c>
      <c r="AX20" s="94" t="s">
        <v>28</v>
      </c>
      <c r="AY20" s="94" t="s">
        <v>28</v>
      </c>
      <c r="AZ20" s="94" t="s">
        <v>28</v>
      </c>
      <c r="BA20" s="94" t="s">
        <v>28</v>
      </c>
      <c r="BB20" s="94" t="s">
        <v>28</v>
      </c>
      <c r="BC20" s="106" t="s">
        <v>233</v>
      </c>
      <c r="BD20" s="107">
        <v>987</v>
      </c>
      <c r="BE20" s="107">
        <v>1250</v>
      </c>
      <c r="BF20" s="107">
        <v>1522</v>
      </c>
    </row>
    <row r="21" spans="1:58" x14ac:dyDescent="0.3">
      <c r="A21" s="9"/>
      <c r="B21" t="s">
        <v>64</v>
      </c>
      <c r="C21" s="94">
        <v>243</v>
      </c>
      <c r="D21" s="104">
        <v>5977</v>
      </c>
      <c r="E21" s="105">
        <v>5.7636994099999998E-2</v>
      </c>
      <c r="F21" s="95">
        <v>4.7701103299999999E-2</v>
      </c>
      <c r="G21" s="95">
        <v>6.9642479199999996E-2</v>
      </c>
      <c r="H21" s="95">
        <v>8.5638930000000003E-39</v>
      </c>
      <c r="I21" s="97">
        <v>4.06558474E-2</v>
      </c>
      <c r="J21" s="95">
        <v>3.5852414899999997E-2</v>
      </c>
      <c r="K21" s="95">
        <v>4.6102833900000001E-2</v>
      </c>
      <c r="L21" s="95">
        <v>0.28433032149999998</v>
      </c>
      <c r="M21" s="95">
        <v>0.23531536019999999</v>
      </c>
      <c r="N21" s="95">
        <v>0.34355484349999998</v>
      </c>
      <c r="O21" s="104">
        <v>338</v>
      </c>
      <c r="P21" s="104">
        <v>5761</v>
      </c>
      <c r="Q21" s="105">
        <v>7.7095077900000003E-2</v>
      </c>
      <c r="R21" s="95">
        <v>6.4623246199999998E-2</v>
      </c>
      <c r="S21" s="95">
        <v>9.1973885199999994E-2</v>
      </c>
      <c r="T21" s="95">
        <v>6.7175720000000002E-36</v>
      </c>
      <c r="U21" s="97">
        <v>5.8670369700000002E-2</v>
      </c>
      <c r="V21" s="95">
        <v>5.2737503200000001E-2</v>
      </c>
      <c r="W21" s="95">
        <v>6.5270672200000004E-2</v>
      </c>
      <c r="X21" s="95">
        <v>0.32426579080000001</v>
      </c>
      <c r="Y21" s="95">
        <v>0.27180863700000002</v>
      </c>
      <c r="Z21" s="95">
        <v>0.38684680599999999</v>
      </c>
      <c r="AA21" s="104">
        <v>363</v>
      </c>
      <c r="AB21" s="104">
        <v>8465</v>
      </c>
      <c r="AC21" s="105">
        <v>5.5925675899999999E-2</v>
      </c>
      <c r="AD21" s="95">
        <v>4.6984572000000002E-2</v>
      </c>
      <c r="AE21" s="95">
        <v>6.6568260399999996E-2</v>
      </c>
      <c r="AF21" s="95">
        <v>4.3444000000000001E-68</v>
      </c>
      <c r="AG21" s="97">
        <v>4.2882457200000001E-2</v>
      </c>
      <c r="AH21" s="95">
        <v>3.8690395400000001E-2</v>
      </c>
      <c r="AI21" s="95">
        <v>4.7528724199999997E-2</v>
      </c>
      <c r="AJ21" s="95">
        <v>0.21229085249999999</v>
      </c>
      <c r="AK21" s="95">
        <v>0.1783509039</v>
      </c>
      <c r="AL21" s="95">
        <v>0.25268952979999998</v>
      </c>
      <c r="AM21" s="95">
        <v>2.6435628000000002E-3</v>
      </c>
      <c r="AN21" s="95">
        <v>0.72541175710000005</v>
      </c>
      <c r="AO21" s="95">
        <v>0.58843106199999995</v>
      </c>
      <c r="AP21" s="95">
        <v>0.89428014820000001</v>
      </c>
      <c r="AQ21" s="95">
        <v>1.0191223100000001E-2</v>
      </c>
      <c r="AR21" s="95">
        <v>1.3375971292</v>
      </c>
      <c r="AS21" s="95">
        <v>1.0714165010000001</v>
      </c>
      <c r="AT21" s="95">
        <v>1.6699071540999999</v>
      </c>
      <c r="AU21" s="94">
        <v>1</v>
      </c>
      <c r="AV21" s="94">
        <v>2</v>
      </c>
      <c r="AW21" s="94">
        <v>3</v>
      </c>
      <c r="AX21" s="94" t="s">
        <v>28</v>
      </c>
      <c r="AY21" s="94" t="s">
        <v>231</v>
      </c>
      <c r="AZ21" s="94" t="s">
        <v>28</v>
      </c>
      <c r="BA21" s="94" t="s">
        <v>28</v>
      </c>
      <c r="BB21" s="94" t="s">
        <v>28</v>
      </c>
      <c r="BC21" s="106" t="s">
        <v>236</v>
      </c>
      <c r="BD21" s="107">
        <v>243</v>
      </c>
      <c r="BE21" s="107">
        <v>338</v>
      </c>
      <c r="BF21" s="107">
        <v>363</v>
      </c>
    </row>
    <row r="22" spans="1:58" x14ac:dyDescent="0.3">
      <c r="A22" s="9"/>
      <c r="B22" t="s">
        <v>204</v>
      </c>
      <c r="C22" s="94">
        <v>475</v>
      </c>
      <c r="D22" s="104">
        <v>4270</v>
      </c>
      <c r="E22" s="105">
        <v>0.1106818584</v>
      </c>
      <c r="F22" s="95">
        <v>9.3918705000000005E-2</v>
      </c>
      <c r="G22" s="95">
        <v>0.1304369964</v>
      </c>
      <c r="H22" s="95">
        <v>5.1347790000000005E-13</v>
      </c>
      <c r="I22" s="97">
        <v>0.1112412178</v>
      </c>
      <c r="J22" s="95">
        <v>0.10167400460000001</v>
      </c>
      <c r="K22" s="95">
        <v>0.1217086765</v>
      </c>
      <c r="L22" s="95">
        <v>0.54600710679999997</v>
      </c>
      <c r="M22" s="95">
        <v>0.46331242639999998</v>
      </c>
      <c r="N22" s="95">
        <v>0.64346161180000006</v>
      </c>
      <c r="O22" s="104">
        <v>541</v>
      </c>
      <c r="P22" s="104">
        <v>4407</v>
      </c>
      <c r="Q22" s="105">
        <v>0.11909561940000001</v>
      </c>
      <c r="R22" s="95">
        <v>0.1013218664</v>
      </c>
      <c r="S22" s="95">
        <v>0.1399872217</v>
      </c>
      <c r="T22" s="95">
        <v>5.150287E-17</v>
      </c>
      <c r="U22" s="97">
        <v>0.1227592467</v>
      </c>
      <c r="V22" s="95">
        <v>0.1128387332</v>
      </c>
      <c r="W22" s="95">
        <v>0.13355194810000001</v>
      </c>
      <c r="X22" s="95">
        <v>0.50092218970000002</v>
      </c>
      <c r="Y22" s="95">
        <v>0.42616488670000002</v>
      </c>
      <c r="Z22" s="95">
        <v>0.58879332370000004</v>
      </c>
      <c r="AA22" s="104">
        <v>661</v>
      </c>
      <c r="AB22" s="104">
        <v>4490</v>
      </c>
      <c r="AC22" s="105">
        <v>0.14187268959999999</v>
      </c>
      <c r="AD22" s="95">
        <v>0.12122264889999999</v>
      </c>
      <c r="AE22" s="95">
        <v>0.16604042429999999</v>
      </c>
      <c r="AF22" s="95">
        <v>1.244899E-14</v>
      </c>
      <c r="AG22" s="97">
        <v>0.14721603559999999</v>
      </c>
      <c r="AH22" s="95">
        <v>0.13641031619999999</v>
      </c>
      <c r="AI22" s="95">
        <v>0.15887772829999999</v>
      </c>
      <c r="AJ22" s="95">
        <v>0.53854108570000003</v>
      </c>
      <c r="AK22" s="95">
        <v>0.46015464369999998</v>
      </c>
      <c r="AL22" s="95">
        <v>0.63028050449999995</v>
      </c>
      <c r="AM22" s="95">
        <v>5.9702981299999999E-2</v>
      </c>
      <c r="AN22" s="95">
        <v>1.1912502763999999</v>
      </c>
      <c r="AO22" s="95">
        <v>0.99287074320000002</v>
      </c>
      <c r="AP22" s="95">
        <v>1.4292668313000001</v>
      </c>
      <c r="AQ22" s="95">
        <v>0.44531062069999999</v>
      </c>
      <c r="AR22" s="95">
        <v>1.0760175256</v>
      </c>
      <c r="AS22" s="95">
        <v>0.89147776540000001</v>
      </c>
      <c r="AT22" s="95">
        <v>1.2987578157999999</v>
      </c>
      <c r="AU22" s="94">
        <v>1</v>
      </c>
      <c r="AV22" s="94">
        <v>2</v>
      </c>
      <c r="AW22" s="94">
        <v>3</v>
      </c>
      <c r="AX22" s="94" t="s">
        <v>28</v>
      </c>
      <c r="AY22" s="94" t="s">
        <v>28</v>
      </c>
      <c r="AZ22" s="94" t="s">
        <v>28</v>
      </c>
      <c r="BA22" s="94" t="s">
        <v>28</v>
      </c>
      <c r="BB22" s="94" t="s">
        <v>28</v>
      </c>
      <c r="BC22" s="106" t="s">
        <v>233</v>
      </c>
      <c r="BD22" s="107">
        <v>475</v>
      </c>
      <c r="BE22" s="107">
        <v>541</v>
      </c>
      <c r="BF22" s="107">
        <v>661</v>
      </c>
    </row>
    <row r="23" spans="1:58" x14ac:dyDescent="0.3">
      <c r="A23" s="9"/>
      <c r="B23" t="s">
        <v>74</v>
      </c>
      <c r="C23" s="94">
        <v>1437</v>
      </c>
      <c r="D23" s="104">
        <v>9018</v>
      </c>
      <c r="E23" s="105">
        <v>0.1511963704</v>
      </c>
      <c r="F23" s="95">
        <v>0.13080972730000001</v>
      </c>
      <c r="G23" s="95">
        <v>0.1747602634</v>
      </c>
      <c r="H23" s="95">
        <v>7.2560300000000004E-5</v>
      </c>
      <c r="I23" s="97">
        <v>0.15934797070000001</v>
      </c>
      <c r="J23" s="95">
        <v>0.151318492</v>
      </c>
      <c r="K23" s="95">
        <v>0.16780352109999999</v>
      </c>
      <c r="L23" s="95">
        <v>0.74587013540000002</v>
      </c>
      <c r="M23" s="95">
        <v>0.64530033890000005</v>
      </c>
      <c r="N23" s="95">
        <v>0.86211369390000003</v>
      </c>
      <c r="O23" s="104">
        <v>1904</v>
      </c>
      <c r="P23" s="104">
        <v>10296</v>
      </c>
      <c r="Q23" s="105">
        <v>0.18078402709999999</v>
      </c>
      <c r="R23" s="95">
        <v>0.15686281939999999</v>
      </c>
      <c r="S23" s="95">
        <v>0.20835316230000001</v>
      </c>
      <c r="T23" s="95">
        <v>1.5511370000000001E-4</v>
      </c>
      <c r="U23" s="97">
        <v>0.18492618490000001</v>
      </c>
      <c r="V23" s="95">
        <v>0.17680357029999999</v>
      </c>
      <c r="W23" s="95">
        <v>0.1934219643</v>
      </c>
      <c r="X23" s="95">
        <v>0.76038674770000003</v>
      </c>
      <c r="Y23" s="95">
        <v>0.65977293969999995</v>
      </c>
      <c r="Z23" s="95">
        <v>0.87634392260000005</v>
      </c>
      <c r="AA23" s="104">
        <v>2458</v>
      </c>
      <c r="AB23" s="104">
        <v>11489</v>
      </c>
      <c r="AC23" s="105">
        <v>0.21474229659999999</v>
      </c>
      <c r="AD23" s="95">
        <v>0.18664384440000001</v>
      </c>
      <c r="AE23" s="95">
        <v>0.2470708536</v>
      </c>
      <c r="AF23" s="95">
        <v>4.2836241000000002E-3</v>
      </c>
      <c r="AG23" s="97">
        <v>0.2139437723</v>
      </c>
      <c r="AH23" s="95">
        <v>0.2056509826</v>
      </c>
      <c r="AI23" s="95">
        <v>0.2225709652</v>
      </c>
      <c r="AJ23" s="95">
        <v>0.81515018780000004</v>
      </c>
      <c r="AK23" s="95">
        <v>0.70848997700000005</v>
      </c>
      <c r="AL23" s="95">
        <v>0.93786764840000003</v>
      </c>
      <c r="AM23" s="95">
        <v>2.3364956799999999E-2</v>
      </c>
      <c r="AN23" s="95">
        <v>1.1878388816000001</v>
      </c>
      <c r="AO23" s="95">
        <v>1.0236152421</v>
      </c>
      <c r="AP23" s="95">
        <v>1.3784097291999999</v>
      </c>
      <c r="AQ23" s="95">
        <v>2.2136975699999999E-2</v>
      </c>
      <c r="AR23" s="95">
        <v>1.1956902583</v>
      </c>
      <c r="AS23" s="95">
        <v>1.0259557951</v>
      </c>
      <c r="AT23" s="95">
        <v>1.3935056466</v>
      </c>
      <c r="AU23" s="94">
        <v>1</v>
      </c>
      <c r="AV23" s="94">
        <v>2</v>
      </c>
      <c r="AW23" s="94">
        <v>3</v>
      </c>
      <c r="AX23" s="94" t="s">
        <v>28</v>
      </c>
      <c r="AY23" s="94" t="s">
        <v>28</v>
      </c>
      <c r="AZ23" s="94" t="s">
        <v>28</v>
      </c>
      <c r="BA23" s="94" t="s">
        <v>28</v>
      </c>
      <c r="BB23" s="94" t="s">
        <v>28</v>
      </c>
      <c r="BC23" s="106" t="s">
        <v>233</v>
      </c>
      <c r="BD23" s="107">
        <v>1437</v>
      </c>
      <c r="BE23" s="107">
        <v>1904</v>
      </c>
      <c r="BF23" s="107">
        <v>2458</v>
      </c>
    </row>
    <row r="24" spans="1:58" x14ac:dyDescent="0.3">
      <c r="A24" s="9"/>
      <c r="B24" t="s">
        <v>181</v>
      </c>
      <c r="C24" s="94">
        <v>1746</v>
      </c>
      <c r="D24" s="104">
        <v>10151</v>
      </c>
      <c r="E24" s="105">
        <v>0.17494586670000001</v>
      </c>
      <c r="F24" s="95">
        <v>0.1515498404</v>
      </c>
      <c r="G24" s="95">
        <v>0.2019537347</v>
      </c>
      <c r="H24" s="95">
        <v>4.43163024E-2</v>
      </c>
      <c r="I24" s="97">
        <v>0.1720027583</v>
      </c>
      <c r="J24" s="95">
        <v>0.16412113380000001</v>
      </c>
      <c r="K24" s="95">
        <v>0.1802628839</v>
      </c>
      <c r="L24" s="95">
        <v>0.86302929719999999</v>
      </c>
      <c r="M24" s="95">
        <v>0.74761384630000005</v>
      </c>
      <c r="N24" s="95">
        <v>0.99626240399999999</v>
      </c>
      <c r="O24" s="104">
        <v>2022</v>
      </c>
      <c r="P24" s="104">
        <v>13596</v>
      </c>
      <c r="Q24" s="105">
        <v>0.1568474638</v>
      </c>
      <c r="R24" s="95">
        <v>0.13604425040000001</v>
      </c>
      <c r="S24" s="95">
        <v>0.18083180160000001</v>
      </c>
      <c r="T24" s="95">
        <v>1.0076623E-8</v>
      </c>
      <c r="U24" s="97">
        <v>0.1487202118</v>
      </c>
      <c r="V24" s="95">
        <v>0.14237717720000001</v>
      </c>
      <c r="W24" s="95">
        <v>0.1553458345</v>
      </c>
      <c r="X24" s="95">
        <v>0.65970835350000001</v>
      </c>
      <c r="Y24" s="95">
        <v>0.57220898730000003</v>
      </c>
      <c r="Z24" s="95">
        <v>0.76058768960000001</v>
      </c>
      <c r="AA24" s="104">
        <v>2335</v>
      </c>
      <c r="AB24" s="104">
        <v>14438</v>
      </c>
      <c r="AC24" s="105">
        <v>0.16681801469999999</v>
      </c>
      <c r="AD24" s="95">
        <v>0.14482603869999999</v>
      </c>
      <c r="AE24" s="95">
        <v>0.1921494939</v>
      </c>
      <c r="AF24" s="95">
        <v>2.3774629999999999E-10</v>
      </c>
      <c r="AG24" s="97">
        <v>0.16172600079999999</v>
      </c>
      <c r="AH24" s="95">
        <v>0.15529754539999999</v>
      </c>
      <c r="AI24" s="95">
        <v>0.16842055859999999</v>
      </c>
      <c r="AJ24" s="95">
        <v>0.63323219580000001</v>
      </c>
      <c r="AK24" s="95">
        <v>0.54975183979999998</v>
      </c>
      <c r="AL24" s="95">
        <v>0.72938912580000004</v>
      </c>
      <c r="AM24" s="95">
        <v>0.42123773640000001</v>
      </c>
      <c r="AN24" s="95">
        <v>1.0635684548</v>
      </c>
      <c r="AO24" s="95">
        <v>0.91525037649999996</v>
      </c>
      <c r="AP24" s="95">
        <v>1.2359217622000001</v>
      </c>
      <c r="AQ24" s="95">
        <v>0.1597152517</v>
      </c>
      <c r="AR24" s="95">
        <v>0.896548554</v>
      </c>
      <c r="AS24" s="95">
        <v>0.76995105320000001</v>
      </c>
      <c r="AT24" s="95">
        <v>1.0439615692999999</v>
      </c>
      <c r="AU24" s="94" t="s">
        <v>28</v>
      </c>
      <c r="AV24" s="94">
        <v>2</v>
      </c>
      <c r="AW24" s="94">
        <v>3</v>
      </c>
      <c r="AX24" s="94" t="s">
        <v>28</v>
      </c>
      <c r="AY24" s="94" t="s">
        <v>28</v>
      </c>
      <c r="AZ24" s="94" t="s">
        <v>28</v>
      </c>
      <c r="BA24" s="94" t="s">
        <v>28</v>
      </c>
      <c r="BB24" s="94" t="s">
        <v>28</v>
      </c>
      <c r="BC24" s="106" t="s">
        <v>234</v>
      </c>
      <c r="BD24" s="107">
        <v>1746</v>
      </c>
      <c r="BE24" s="107">
        <v>2022</v>
      </c>
      <c r="BF24" s="107">
        <v>2335</v>
      </c>
    </row>
    <row r="25" spans="1:58" x14ac:dyDescent="0.3">
      <c r="A25" s="9"/>
      <c r="B25" t="s">
        <v>70</v>
      </c>
      <c r="C25" s="94">
        <v>2474</v>
      </c>
      <c r="D25" s="104">
        <v>20767</v>
      </c>
      <c r="E25" s="105">
        <v>0.13638483270000001</v>
      </c>
      <c r="F25" s="95">
        <v>0.1185352278</v>
      </c>
      <c r="G25" s="95">
        <v>0.15692231700000001</v>
      </c>
      <c r="H25" s="95">
        <v>3.0691998E-8</v>
      </c>
      <c r="I25" s="97">
        <v>0.1191313141</v>
      </c>
      <c r="J25" s="95">
        <v>0.1145282646</v>
      </c>
      <c r="K25" s="95">
        <v>0.1239193666</v>
      </c>
      <c r="L25" s="95">
        <v>0.67280301350000005</v>
      </c>
      <c r="M25" s="95">
        <v>0.58474873549999995</v>
      </c>
      <c r="N25" s="95">
        <v>0.7741169282</v>
      </c>
      <c r="O25" s="104">
        <v>2885</v>
      </c>
      <c r="P25" s="104">
        <v>21232</v>
      </c>
      <c r="Q25" s="105">
        <v>0.14772634700000001</v>
      </c>
      <c r="R25" s="95">
        <v>0.12852568</v>
      </c>
      <c r="S25" s="95">
        <v>0.16979543380000001</v>
      </c>
      <c r="T25" s="95">
        <v>2.1019479999999999E-11</v>
      </c>
      <c r="U25" s="97">
        <v>0.1358798041</v>
      </c>
      <c r="V25" s="95">
        <v>0.1310109085</v>
      </c>
      <c r="W25" s="95">
        <v>0.1409296475</v>
      </c>
      <c r="X25" s="95">
        <v>0.62134447559999995</v>
      </c>
      <c r="Y25" s="95">
        <v>0.5405855007</v>
      </c>
      <c r="Z25" s="95">
        <v>0.71416816920000004</v>
      </c>
      <c r="AA25" s="104">
        <v>3535</v>
      </c>
      <c r="AB25" s="104">
        <v>23360</v>
      </c>
      <c r="AC25" s="105">
        <v>0.15906802249999999</v>
      </c>
      <c r="AD25" s="95">
        <v>0.13852658279999999</v>
      </c>
      <c r="AE25" s="95">
        <v>0.1826554534</v>
      </c>
      <c r="AF25" s="95">
        <v>8.6079639999999997E-13</v>
      </c>
      <c r="AG25" s="97">
        <v>0.1513270548</v>
      </c>
      <c r="AH25" s="95">
        <v>0.14641988189999999</v>
      </c>
      <c r="AI25" s="95">
        <v>0.1563986886</v>
      </c>
      <c r="AJ25" s="95">
        <v>0.60381364299999996</v>
      </c>
      <c r="AK25" s="95">
        <v>0.52583944459999998</v>
      </c>
      <c r="AL25" s="95">
        <v>0.69335025979999998</v>
      </c>
      <c r="AM25" s="95">
        <v>0.31516095119999998</v>
      </c>
      <c r="AN25" s="95">
        <v>1.0767749002</v>
      </c>
      <c r="AO25" s="95">
        <v>0.93205229960000002</v>
      </c>
      <c r="AP25" s="95">
        <v>1.2439690198</v>
      </c>
      <c r="AQ25" s="95">
        <v>0.28429554620000003</v>
      </c>
      <c r="AR25" s="95">
        <v>1.0831581789</v>
      </c>
      <c r="AS25" s="95">
        <v>0.93581070180000003</v>
      </c>
      <c r="AT25" s="95">
        <v>1.2537061589</v>
      </c>
      <c r="AU25" s="94">
        <v>1</v>
      </c>
      <c r="AV25" s="94">
        <v>2</v>
      </c>
      <c r="AW25" s="94">
        <v>3</v>
      </c>
      <c r="AX25" s="94" t="s">
        <v>28</v>
      </c>
      <c r="AY25" s="94" t="s">
        <v>28</v>
      </c>
      <c r="AZ25" s="94" t="s">
        <v>28</v>
      </c>
      <c r="BA25" s="94" t="s">
        <v>28</v>
      </c>
      <c r="BB25" s="94" t="s">
        <v>28</v>
      </c>
      <c r="BC25" s="106" t="s">
        <v>233</v>
      </c>
      <c r="BD25" s="107">
        <v>2474</v>
      </c>
      <c r="BE25" s="107">
        <v>2885</v>
      </c>
      <c r="BF25" s="107">
        <v>3535</v>
      </c>
    </row>
    <row r="26" spans="1:58" x14ac:dyDescent="0.3">
      <c r="A26" s="9"/>
      <c r="B26" t="s">
        <v>149</v>
      </c>
      <c r="C26" s="94">
        <v>714</v>
      </c>
      <c r="D26" s="104">
        <v>4233</v>
      </c>
      <c r="E26" s="105">
        <v>0.1642275933</v>
      </c>
      <c r="F26" s="95">
        <v>0.14061603759999999</v>
      </c>
      <c r="G26" s="95">
        <v>0.19180388570000001</v>
      </c>
      <c r="H26" s="95">
        <v>7.8521852999999999E-3</v>
      </c>
      <c r="I26" s="97">
        <v>0.16867469879999999</v>
      </c>
      <c r="J26" s="95">
        <v>0.1567452996</v>
      </c>
      <c r="K26" s="95">
        <v>0.18151200770000001</v>
      </c>
      <c r="L26" s="95">
        <v>0.81015474750000005</v>
      </c>
      <c r="M26" s="95">
        <v>0.6936760636</v>
      </c>
      <c r="N26" s="95">
        <v>0.94619196110000003</v>
      </c>
      <c r="O26" s="104">
        <v>921</v>
      </c>
      <c r="P26" s="104">
        <v>4441</v>
      </c>
      <c r="Q26" s="105">
        <v>0.2024033499</v>
      </c>
      <c r="R26" s="95">
        <v>0.17397922460000001</v>
      </c>
      <c r="S26" s="95">
        <v>0.2354713108</v>
      </c>
      <c r="T26" s="95">
        <v>3.7083148900000001E-2</v>
      </c>
      <c r="U26" s="97">
        <v>0.20738572390000001</v>
      </c>
      <c r="V26" s="95">
        <v>0.1944154669</v>
      </c>
      <c r="W26" s="95">
        <v>0.22122128029999999</v>
      </c>
      <c r="X26" s="95">
        <v>0.85131871110000001</v>
      </c>
      <c r="Y26" s="95">
        <v>0.73176540440000004</v>
      </c>
      <c r="Z26" s="95">
        <v>0.99040422449999999</v>
      </c>
      <c r="AA26" s="104">
        <v>1088</v>
      </c>
      <c r="AB26" s="104">
        <v>4701</v>
      </c>
      <c r="AC26" s="105">
        <v>0.21472215629999999</v>
      </c>
      <c r="AD26" s="95">
        <v>0.18489863540000001</v>
      </c>
      <c r="AE26" s="95">
        <v>0.24935610969999999</v>
      </c>
      <c r="AF26" s="95">
        <v>7.3611233000000003E-3</v>
      </c>
      <c r="AG26" s="97">
        <v>0.23144011910000001</v>
      </c>
      <c r="AH26" s="95">
        <v>0.21808852079999999</v>
      </c>
      <c r="AI26" s="95">
        <v>0.24560911569999999</v>
      </c>
      <c r="AJ26" s="95">
        <v>0.81507373630000002</v>
      </c>
      <c r="AK26" s="95">
        <v>0.70186525779999998</v>
      </c>
      <c r="AL26" s="95">
        <v>0.94654235720000002</v>
      </c>
      <c r="AM26" s="95">
        <v>0.48566946329999999</v>
      </c>
      <c r="AN26" s="95">
        <v>1.0608626605</v>
      </c>
      <c r="AO26" s="95">
        <v>0.89851978769999996</v>
      </c>
      <c r="AP26" s="95">
        <v>1.2525373395999999</v>
      </c>
      <c r="AQ26" s="95">
        <v>1.6716637100000001E-2</v>
      </c>
      <c r="AR26" s="95">
        <v>1.2324564090000001</v>
      </c>
      <c r="AS26" s="95">
        <v>1.0385377671</v>
      </c>
      <c r="AT26" s="95">
        <v>1.4625840756999999</v>
      </c>
      <c r="AU26" s="94" t="s">
        <v>28</v>
      </c>
      <c r="AV26" s="94" t="s">
        <v>28</v>
      </c>
      <c r="AW26" s="94" t="s">
        <v>28</v>
      </c>
      <c r="AX26" s="94" t="s">
        <v>28</v>
      </c>
      <c r="AY26" s="94" t="s">
        <v>28</v>
      </c>
      <c r="AZ26" s="94" t="s">
        <v>28</v>
      </c>
      <c r="BA26" s="94" t="s">
        <v>28</v>
      </c>
      <c r="BB26" s="94" t="s">
        <v>28</v>
      </c>
      <c r="BC26" s="106" t="s">
        <v>28</v>
      </c>
      <c r="BD26" s="107">
        <v>714</v>
      </c>
      <c r="BE26" s="107">
        <v>921</v>
      </c>
      <c r="BF26" s="107">
        <v>1088</v>
      </c>
    </row>
    <row r="27" spans="1:58" x14ac:dyDescent="0.3">
      <c r="A27" s="9"/>
      <c r="B27" t="s">
        <v>205</v>
      </c>
      <c r="C27" s="94">
        <v>507</v>
      </c>
      <c r="D27" s="104">
        <v>2790</v>
      </c>
      <c r="E27" s="105">
        <v>0.1764951109</v>
      </c>
      <c r="F27" s="95">
        <v>0.14994566349999999</v>
      </c>
      <c r="G27" s="95">
        <v>0.20774541560000001</v>
      </c>
      <c r="H27" s="95">
        <v>9.5904303199999999E-2</v>
      </c>
      <c r="I27" s="97">
        <v>0.1817204301</v>
      </c>
      <c r="J27" s="95">
        <v>0.16657145079999999</v>
      </c>
      <c r="K27" s="95">
        <v>0.19824714600000001</v>
      </c>
      <c r="L27" s="95">
        <v>0.87067190800000005</v>
      </c>
      <c r="M27" s="95">
        <v>0.73970024570000004</v>
      </c>
      <c r="N27" s="95">
        <v>1.0248334723999999</v>
      </c>
      <c r="O27" s="104">
        <v>583</v>
      </c>
      <c r="P27" s="104">
        <v>2847</v>
      </c>
      <c r="Q27" s="105">
        <v>0.20527210169999999</v>
      </c>
      <c r="R27" s="95">
        <v>0.17483333579999999</v>
      </c>
      <c r="S27" s="95">
        <v>0.24101030579999999</v>
      </c>
      <c r="T27" s="95">
        <v>7.2847391600000005E-2</v>
      </c>
      <c r="U27" s="97">
        <v>0.2047769582</v>
      </c>
      <c r="V27" s="95">
        <v>0.1888112736</v>
      </c>
      <c r="W27" s="95">
        <v>0.2220926845</v>
      </c>
      <c r="X27" s="95">
        <v>0.86338482569999997</v>
      </c>
      <c r="Y27" s="95">
        <v>0.73535783939999999</v>
      </c>
      <c r="Z27" s="95">
        <v>1.0137015170000001</v>
      </c>
      <c r="AA27" s="104">
        <v>810</v>
      </c>
      <c r="AB27" s="104">
        <v>2887</v>
      </c>
      <c r="AC27" s="105">
        <v>0.26958189420000001</v>
      </c>
      <c r="AD27" s="95">
        <v>0.23110263589999999</v>
      </c>
      <c r="AE27" s="95">
        <v>0.31446806040000003</v>
      </c>
      <c r="AF27" s="95">
        <v>0.76925723079999997</v>
      </c>
      <c r="AG27" s="97">
        <v>0.28056806369999998</v>
      </c>
      <c r="AH27" s="95">
        <v>0.26189672120000002</v>
      </c>
      <c r="AI27" s="95">
        <v>0.30057053789999999</v>
      </c>
      <c r="AJ27" s="95">
        <v>1.0233183454000001</v>
      </c>
      <c r="AK27" s="95">
        <v>0.87725315410000004</v>
      </c>
      <c r="AL27" s="95">
        <v>1.1937038141</v>
      </c>
      <c r="AM27" s="95">
        <v>2.7425053999999998E-3</v>
      </c>
      <c r="AN27" s="95">
        <v>1.3132904666</v>
      </c>
      <c r="AO27" s="95">
        <v>1.098777237</v>
      </c>
      <c r="AP27" s="95">
        <v>1.5696829091</v>
      </c>
      <c r="AQ27" s="95">
        <v>0.11176253830000001</v>
      </c>
      <c r="AR27" s="95">
        <v>1.1630469568999999</v>
      </c>
      <c r="AS27" s="95">
        <v>0.96550165499999996</v>
      </c>
      <c r="AT27" s="95">
        <v>1.4010107771</v>
      </c>
      <c r="AU27" s="94" t="s">
        <v>28</v>
      </c>
      <c r="AV27" s="94" t="s">
        <v>28</v>
      </c>
      <c r="AW27" s="94" t="s">
        <v>28</v>
      </c>
      <c r="AX27" s="94" t="s">
        <v>28</v>
      </c>
      <c r="AY27" s="94" t="s">
        <v>231</v>
      </c>
      <c r="AZ27" s="94" t="s">
        <v>28</v>
      </c>
      <c r="BA27" s="94" t="s">
        <v>28</v>
      </c>
      <c r="BB27" s="94" t="s">
        <v>28</v>
      </c>
      <c r="BC27" s="106" t="s">
        <v>273</v>
      </c>
      <c r="BD27" s="107">
        <v>507</v>
      </c>
      <c r="BE27" s="107">
        <v>583</v>
      </c>
      <c r="BF27" s="107">
        <v>810</v>
      </c>
    </row>
    <row r="28" spans="1:58" x14ac:dyDescent="0.3">
      <c r="A28" s="9"/>
      <c r="B28" t="s">
        <v>73</v>
      </c>
      <c r="C28" s="94">
        <v>1165</v>
      </c>
      <c r="D28" s="104">
        <v>5677</v>
      </c>
      <c r="E28" s="105">
        <v>0.17747635740000001</v>
      </c>
      <c r="F28" s="95">
        <v>0.15299603170000001</v>
      </c>
      <c r="G28" s="95">
        <v>0.205873689</v>
      </c>
      <c r="H28" s="95">
        <v>7.9164357699999993E-2</v>
      </c>
      <c r="I28" s="97">
        <v>0.20521402150000001</v>
      </c>
      <c r="J28" s="95">
        <v>0.19376198820000001</v>
      </c>
      <c r="K28" s="95">
        <v>0.2173429113</v>
      </c>
      <c r="L28" s="95">
        <v>0.87551251669999997</v>
      </c>
      <c r="M28" s="95">
        <v>0.75474808419999995</v>
      </c>
      <c r="N28" s="95">
        <v>1.0156000166000001</v>
      </c>
      <c r="O28" s="104">
        <v>1180</v>
      </c>
      <c r="P28" s="104">
        <v>5808</v>
      </c>
      <c r="Q28" s="105">
        <v>0.17430603480000001</v>
      </c>
      <c r="R28" s="95">
        <v>0.15030223400000001</v>
      </c>
      <c r="S28" s="95">
        <v>0.20214332800000001</v>
      </c>
      <c r="T28" s="95">
        <v>4.02026E-5</v>
      </c>
      <c r="U28" s="97">
        <v>0.2031680441</v>
      </c>
      <c r="V28" s="95">
        <v>0.19190043740000001</v>
      </c>
      <c r="W28" s="95">
        <v>0.2150972384</v>
      </c>
      <c r="X28" s="95">
        <v>0.73313998499999999</v>
      </c>
      <c r="Y28" s="95">
        <v>0.63217878650000003</v>
      </c>
      <c r="Z28" s="95">
        <v>0.85022504560000001</v>
      </c>
      <c r="AA28" s="104">
        <v>1462</v>
      </c>
      <c r="AB28" s="104">
        <v>5949</v>
      </c>
      <c r="AC28" s="105">
        <v>0.20288813350000001</v>
      </c>
      <c r="AD28" s="95">
        <v>0.17542846209999999</v>
      </c>
      <c r="AE28" s="95">
        <v>0.2346460444</v>
      </c>
      <c r="AF28" s="95">
        <v>4.3169079999999998E-4</v>
      </c>
      <c r="AG28" s="97">
        <v>0.24575558920000001</v>
      </c>
      <c r="AH28" s="95">
        <v>0.23347569870000001</v>
      </c>
      <c r="AI28" s="95">
        <v>0.25868135289999999</v>
      </c>
      <c r="AJ28" s="95">
        <v>0.7701524233</v>
      </c>
      <c r="AK28" s="95">
        <v>0.66591699010000005</v>
      </c>
      <c r="AL28" s="95">
        <v>0.89070374220000004</v>
      </c>
      <c r="AM28" s="95">
        <v>6.1968476000000002E-2</v>
      </c>
      <c r="AN28" s="95">
        <v>1.1639765294</v>
      </c>
      <c r="AO28" s="95">
        <v>0.99242721720000004</v>
      </c>
      <c r="AP28" s="95">
        <v>1.3651795693</v>
      </c>
      <c r="AQ28" s="95">
        <v>0.82754213919999997</v>
      </c>
      <c r="AR28" s="95">
        <v>0.98213664840000003</v>
      </c>
      <c r="AS28" s="95">
        <v>0.83511333219999995</v>
      </c>
      <c r="AT28" s="95">
        <v>1.1550437036000001</v>
      </c>
      <c r="AU28" s="94" t="s">
        <v>28</v>
      </c>
      <c r="AV28" s="94">
        <v>2</v>
      </c>
      <c r="AW28" s="94">
        <v>3</v>
      </c>
      <c r="AX28" s="94" t="s">
        <v>28</v>
      </c>
      <c r="AY28" s="94" t="s">
        <v>28</v>
      </c>
      <c r="AZ28" s="94" t="s">
        <v>28</v>
      </c>
      <c r="BA28" s="94" t="s">
        <v>28</v>
      </c>
      <c r="BB28" s="94" t="s">
        <v>28</v>
      </c>
      <c r="BC28" s="106" t="s">
        <v>234</v>
      </c>
      <c r="BD28" s="107">
        <v>1165</v>
      </c>
      <c r="BE28" s="107">
        <v>1180</v>
      </c>
      <c r="BF28" s="107">
        <v>1462</v>
      </c>
    </row>
    <row r="29" spans="1:58" x14ac:dyDescent="0.3">
      <c r="A29" s="9"/>
      <c r="B29" t="s">
        <v>76</v>
      </c>
      <c r="C29" s="94">
        <v>802</v>
      </c>
      <c r="D29" s="104">
        <v>3871</v>
      </c>
      <c r="E29" s="105">
        <v>0.16659791239999999</v>
      </c>
      <c r="F29" s="95">
        <v>0.14245040389999999</v>
      </c>
      <c r="G29" s="95">
        <v>0.19483879060000001</v>
      </c>
      <c r="H29" s="95">
        <v>1.40588877E-2</v>
      </c>
      <c r="I29" s="97">
        <v>0.2071816068</v>
      </c>
      <c r="J29" s="95">
        <v>0.19332776290000001</v>
      </c>
      <c r="K29" s="95">
        <v>0.22202821549999999</v>
      </c>
      <c r="L29" s="95">
        <v>0.82184782079999996</v>
      </c>
      <c r="M29" s="95">
        <v>0.70272521619999995</v>
      </c>
      <c r="N29" s="95">
        <v>0.96116351739999994</v>
      </c>
      <c r="O29" s="104">
        <v>845</v>
      </c>
      <c r="P29" s="104">
        <v>4066</v>
      </c>
      <c r="Q29" s="105">
        <v>0.1628547189</v>
      </c>
      <c r="R29" s="95">
        <v>0.13939812339999999</v>
      </c>
      <c r="S29" s="95">
        <v>0.1902583682</v>
      </c>
      <c r="T29" s="95">
        <v>1.8573069E-6</v>
      </c>
      <c r="U29" s="97">
        <v>0.2078209543</v>
      </c>
      <c r="V29" s="95">
        <v>0.19427061339999999</v>
      </c>
      <c r="W29" s="95">
        <v>0.22231642900000001</v>
      </c>
      <c r="X29" s="95">
        <v>0.68497517200000002</v>
      </c>
      <c r="Y29" s="95">
        <v>0.58631554649999995</v>
      </c>
      <c r="Z29" s="95">
        <v>0.80023630459999995</v>
      </c>
      <c r="AA29" s="104">
        <v>964</v>
      </c>
      <c r="AB29" s="104">
        <v>4368</v>
      </c>
      <c r="AC29" s="105">
        <v>0.1745862071</v>
      </c>
      <c r="AD29" s="95">
        <v>0.14976146439999999</v>
      </c>
      <c r="AE29" s="95">
        <v>0.20352594600000001</v>
      </c>
      <c r="AF29" s="95">
        <v>1.4619944999999999E-7</v>
      </c>
      <c r="AG29" s="97">
        <v>0.22069597069999999</v>
      </c>
      <c r="AH29" s="95">
        <v>0.20719489390000001</v>
      </c>
      <c r="AI29" s="95">
        <v>0.23507679440000001</v>
      </c>
      <c r="AJ29" s="95">
        <v>0.66271983560000003</v>
      </c>
      <c r="AK29" s="95">
        <v>0.56848644979999996</v>
      </c>
      <c r="AL29" s="95">
        <v>0.77257352509999999</v>
      </c>
      <c r="AM29" s="95">
        <v>0.43138809900000002</v>
      </c>
      <c r="AN29" s="95">
        <v>1.0720365257</v>
      </c>
      <c r="AO29" s="95">
        <v>0.90148301939999997</v>
      </c>
      <c r="AP29" s="95">
        <v>1.2748574158999999</v>
      </c>
      <c r="AQ29" s="95">
        <v>0.80032696130000003</v>
      </c>
      <c r="AR29" s="95">
        <v>0.97753157030000004</v>
      </c>
      <c r="AS29" s="95">
        <v>0.81969467269999996</v>
      </c>
      <c r="AT29" s="95">
        <v>1.1657608653</v>
      </c>
      <c r="AU29" s="94" t="s">
        <v>28</v>
      </c>
      <c r="AV29" s="94">
        <v>2</v>
      </c>
      <c r="AW29" s="94">
        <v>3</v>
      </c>
      <c r="AX29" s="94" t="s">
        <v>28</v>
      </c>
      <c r="AY29" s="94" t="s">
        <v>28</v>
      </c>
      <c r="AZ29" s="94" t="s">
        <v>28</v>
      </c>
      <c r="BA29" s="94" t="s">
        <v>28</v>
      </c>
      <c r="BB29" s="94" t="s">
        <v>28</v>
      </c>
      <c r="BC29" s="106" t="s">
        <v>234</v>
      </c>
      <c r="BD29" s="107">
        <v>802</v>
      </c>
      <c r="BE29" s="107">
        <v>845</v>
      </c>
      <c r="BF29" s="107">
        <v>964</v>
      </c>
    </row>
    <row r="30" spans="1:58" x14ac:dyDescent="0.3">
      <c r="A30" s="9"/>
      <c r="B30" t="s">
        <v>72</v>
      </c>
      <c r="C30" s="94">
        <v>824</v>
      </c>
      <c r="D30" s="104">
        <v>5002</v>
      </c>
      <c r="E30" s="105">
        <v>0.1715804614</v>
      </c>
      <c r="F30" s="95">
        <v>0.1473729305</v>
      </c>
      <c r="G30" s="95">
        <v>0.19976432999999999</v>
      </c>
      <c r="H30" s="95">
        <v>3.1658505599999998E-2</v>
      </c>
      <c r="I30" s="97">
        <v>0.1647341064</v>
      </c>
      <c r="J30" s="95">
        <v>0.15386169529999999</v>
      </c>
      <c r="K30" s="95">
        <v>0.1763748003</v>
      </c>
      <c r="L30" s="95">
        <v>0.84642734239999995</v>
      </c>
      <c r="M30" s="95">
        <v>0.7270086402</v>
      </c>
      <c r="N30" s="95">
        <v>0.98546180390000004</v>
      </c>
      <c r="O30" s="104">
        <v>942</v>
      </c>
      <c r="P30" s="104">
        <v>5179</v>
      </c>
      <c r="Q30" s="105">
        <v>0.18469247650000001</v>
      </c>
      <c r="R30" s="95">
        <v>0.15887769469999999</v>
      </c>
      <c r="S30" s="95">
        <v>0.21470169820000001</v>
      </c>
      <c r="T30" s="95">
        <v>1.0105788999999999E-3</v>
      </c>
      <c r="U30" s="97">
        <v>0.18188839540000001</v>
      </c>
      <c r="V30" s="95">
        <v>0.17063626909999999</v>
      </c>
      <c r="W30" s="95">
        <v>0.19388251140000001</v>
      </c>
      <c r="X30" s="95">
        <v>0.77682588299999999</v>
      </c>
      <c r="Y30" s="95">
        <v>0.66824760729999999</v>
      </c>
      <c r="Z30" s="95">
        <v>0.90304618510000001</v>
      </c>
      <c r="AA30" s="104">
        <v>1092</v>
      </c>
      <c r="AB30" s="104">
        <v>5803</v>
      </c>
      <c r="AC30" s="105">
        <v>0.19298426190000001</v>
      </c>
      <c r="AD30" s="95">
        <v>0.1664126162</v>
      </c>
      <c r="AE30" s="95">
        <v>0.223798689</v>
      </c>
      <c r="AF30" s="95">
        <v>3.8292900000000001E-5</v>
      </c>
      <c r="AG30" s="97">
        <v>0.18817852830000001</v>
      </c>
      <c r="AH30" s="95">
        <v>0.17734197360000001</v>
      </c>
      <c r="AI30" s="95">
        <v>0.1996772553</v>
      </c>
      <c r="AJ30" s="95">
        <v>0.73255786040000004</v>
      </c>
      <c r="AK30" s="95">
        <v>0.63169332499999997</v>
      </c>
      <c r="AL30" s="95">
        <v>0.84952776549999998</v>
      </c>
      <c r="AM30" s="95">
        <v>0.59997362679999999</v>
      </c>
      <c r="AN30" s="95">
        <v>1.0448950904000001</v>
      </c>
      <c r="AO30" s="95">
        <v>0.88673336390000002</v>
      </c>
      <c r="AP30" s="95">
        <v>1.2312672495999999</v>
      </c>
      <c r="AQ30" s="95">
        <v>0.3893489825</v>
      </c>
      <c r="AR30" s="95">
        <v>1.0764190456</v>
      </c>
      <c r="AS30" s="95">
        <v>0.91025390449999999</v>
      </c>
      <c r="AT30" s="95">
        <v>1.2729173212</v>
      </c>
      <c r="AU30" s="94" t="s">
        <v>28</v>
      </c>
      <c r="AV30" s="94">
        <v>2</v>
      </c>
      <c r="AW30" s="94">
        <v>3</v>
      </c>
      <c r="AX30" s="94" t="s">
        <v>28</v>
      </c>
      <c r="AY30" s="94" t="s">
        <v>28</v>
      </c>
      <c r="AZ30" s="94" t="s">
        <v>28</v>
      </c>
      <c r="BA30" s="94" t="s">
        <v>28</v>
      </c>
      <c r="BB30" s="94" t="s">
        <v>28</v>
      </c>
      <c r="BC30" s="106" t="s">
        <v>234</v>
      </c>
      <c r="BD30" s="107">
        <v>824</v>
      </c>
      <c r="BE30" s="107">
        <v>942</v>
      </c>
      <c r="BF30" s="107">
        <v>1092</v>
      </c>
    </row>
    <row r="31" spans="1:58" x14ac:dyDescent="0.3">
      <c r="A31" s="9"/>
      <c r="B31" t="s">
        <v>78</v>
      </c>
      <c r="C31" s="94">
        <v>671</v>
      </c>
      <c r="D31" s="104">
        <v>4615</v>
      </c>
      <c r="E31" s="105">
        <v>0.14365871490000001</v>
      </c>
      <c r="F31" s="95">
        <v>0.1228419211</v>
      </c>
      <c r="G31" s="95">
        <v>0.1680031229</v>
      </c>
      <c r="H31" s="95">
        <v>1.6229999999999999E-5</v>
      </c>
      <c r="I31" s="97">
        <v>0.1453954496</v>
      </c>
      <c r="J31" s="95">
        <v>0.1348002022</v>
      </c>
      <c r="K31" s="95">
        <v>0.15682347969999999</v>
      </c>
      <c r="L31" s="95">
        <v>0.70868596149999996</v>
      </c>
      <c r="M31" s="95">
        <v>0.60599417879999995</v>
      </c>
      <c r="N31" s="95">
        <v>0.82877989529999996</v>
      </c>
      <c r="O31" s="104">
        <v>739</v>
      </c>
      <c r="P31" s="104">
        <v>4514</v>
      </c>
      <c r="Q31" s="105">
        <v>0.15816043900000001</v>
      </c>
      <c r="R31" s="95">
        <v>0.1354088038</v>
      </c>
      <c r="S31" s="95">
        <v>0.18473484570000001</v>
      </c>
      <c r="T31" s="95">
        <v>2.6894764E-7</v>
      </c>
      <c r="U31" s="97">
        <v>0.16371289319999999</v>
      </c>
      <c r="V31" s="95">
        <v>0.15232490949999999</v>
      </c>
      <c r="W31" s="95">
        <v>0.1759522556</v>
      </c>
      <c r="X31" s="95">
        <v>0.66523079370000004</v>
      </c>
      <c r="Y31" s="95">
        <v>0.56953626690000003</v>
      </c>
      <c r="Z31" s="95">
        <v>0.77700409010000004</v>
      </c>
      <c r="AA31" s="104">
        <v>832</v>
      </c>
      <c r="AB31" s="104">
        <v>4682</v>
      </c>
      <c r="AC31" s="105">
        <v>0.16148356189999999</v>
      </c>
      <c r="AD31" s="95">
        <v>0.13837667049999999</v>
      </c>
      <c r="AE31" s="95">
        <v>0.1884489681</v>
      </c>
      <c r="AF31" s="95">
        <v>5.2398779999999999E-10</v>
      </c>
      <c r="AG31" s="97">
        <v>0.17770183680000001</v>
      </c>
      <c r="AH31" s="95">
        <v>0.16602818220000001</v>
      </c>
      <c r="AI31" s="95">
        <v>0.1901962811</v>
      </c>
      <c r="AJ31" s="95">
        <v>0.61298290050000004</v>
      </c>
      <c r="AK31" s="95">
        <v>0.52527038569999995</v>
      </c>
      <c r="AL31" s="95">
        <v>0.71534212949999998</v>
      </c>
      <c r="AM31" s="95">
        <v>0.81484531270000005</v>
      </c>
      <c r="AN31" s="95">
        <v>1.0210110879000001</v>
      </c>
      <c r="AO31" s="95">
        <v>0.85792677090000002</v>
      </c>
      <c r="AP31" s="95">
        <v>1.2150962961</v>
      </c>
      <c r="AQ31" s="95">
        <v>0.2838889879</v>
      </c>
      <c r="AR31" s="95">
        <v>1.1009456626</v>
      </c>
      <c r="AS31" s="95">
        <v>0.92337367869999998</v>
      </c>
      <c r="AT31" s="95">
        <v>1.3126661286000001</v>
      </c>
      <c r="AU31" s="94">
        <v>1</v>
      </c>
      <c r="AV31" s="94">
        <v>2</v>
      </c>
      <c r="AW31" s="94">
        <v>3</v>
      </c>
      <c r="AX31" s="94" t="s">
        <v>28</v>
      </c>
      <c r="AY31" s="94" t="s">
        <v>28</v>
      </c>
      <c r="AZ31" s="94" t="s">
        <v>28</v>
      </c>
      <c r="BA31" s="94" t="s">
        <v>28</v>
      </c>
      <c r="BB31" s="94" t="s">
        <v>28</v>
      </c>
      <c r="BC31" s="106" t="s">
        <v>233</v>
      </c>
      <c r="BD31" s="107">
        <v>671</v>
      </c>
      <c r="BE31" s="107">
        <v>739</v>
      </c>
      <c r="BF31" s="107">
        <v>832</v>
      </c>
    </row>
    <row r="32" spans="1:58" x14ac:dyDescent="0.3">
      <c r="A32" s="9"/>
      <c r="B32" t="s">
        <v>182</v>
      </c>
      <c r="C32" s="94">
        <v>1916</v>
      </c>
      <c r="D32" s="104">
        <v>7937</v>
      </c>
      <c r="E32" s="105">
        <v>0.2284164592</v>
      </c>
      <c r="F32" s="95">
        <v>0.19810921049999999</v>
      </c>
      <c r="G32" s="95">
        <v>0.2633601874</v>
      </c>
      <c r="H32" s="95">
        <v>0.1002226735</v>
      </c>
      <c r="I32" s="97">
        <v>0.2414010331</v>
      </c>
      <c r="J32" s="95">
        <v>0.23083036000000001</v>
      </c>
      <c r="K32" s="95">
        <v>0.25245578099999999</v>
      </c>
      <c r="L32" s="95">
        <v>1.1268062514999999</v>
      </c>
      <c r="M32" s="95">
        <v>0.97729689760000005</v>
      </c>
      <c r="N32" s="95">
        <v>1.2991879248</v>
      </c>
      <c r="O32" s="104">
        <v>1872</v>
      </c>
      <c r="P32" s="104">
        <v>8080</v>
      </c>
      <c r="Q32" s="105">
        <v>0.21891302009999999</v>
      </c>
      <c r="R32" s="95">
        <v>0.18978490570000001</v>
      </c>
      <c r="S32" s="95">
        <v>0.25251170639999998</v>
      </c>
      <c r="T32" s="95">
        <v>0.25711162050000003</v>
      </c>
      <c r="U32" s="97">
        <v>0.23168316829999999</v>
      </c>
      <c r="V32" s="95">
        <v>0.22142215900000001</v>
      </c>
      <c r="W32" s="95">
        <v>0.2424196871</v>
      </c>
      <c r="X32" s="95">
        <v>0.92075921780000003</v>
      </c>
      <c r="Y32" s="95">
        <v>0.79824489759999995</v>
      </c>
      <c r="Z32" s="95">
        <v>1.0620769886999999</v>
      </c>
      <c r="AA32" s="104">
        <v>2377</v>
      </c>
      <c r="AB32" s="104">
        <v>8737</v>
      </c>
      <c r="AC32" s="105">
        <v>0.24979392710000001</v>
      </c>
      <c r="AD32" s="95">
        <v>0.2169376066</v>
      </c>
      <c r="AE32" s="95">
        <v>0.28762650709999998</v>
      </c>
      <c r="AF32" s="95">
        <v>0.45980926820000001</v>
      </c>
      <c r="AG32" s="97">
        <v>0.27206134830000001</v>
      </c>
      <c r="AH32" s="95">
        <v>0.26134121659999998</v>
      </c>
      <c r="AI32" s="95">
        <v>0.28322121630000002</v>
      </c>
      <c r="AJ32" s="95">
        <v>0.94820428869999995</v>
      </c>
      <c r="AK32" s="95">
        <v>0.82348346620000001</v>
      </c>
      <c r="AL32" s="95">
        <v>1.0918147238</v>
      </c>
      <c r="AM32" s="95">
        <v>8.53821991E-2</v>
      </c>
      <c r="AN32" s="95">
        <v>1.1410647342</v>
      </c>
      <c r="AO32" s="95">
        <v>0.98178165230000003</v>
      </c>
      <c r="AP32" s="95">
        <v>1.3261897129</v>
      </c>
      <c r="AQ32" s="95">
        <v>0.58263348520000002</v>
      </c>
      <c r="AR32" s="95">
        <v>0.9583942459</v>
      </c>
      <c r="AS32" s="95">
        <v>0.82360853000000001</v>
      </c>
      <c r="AT32" s="95">
        <v>1.1152380009</v>
      </c>
      <c r="AU32" s="94" t="s">
        <v>28</v>
      </c>
      <c r="AV32" s="94" t="s">
        <v>28</v>
      </c>
      <c r="AW32" s="94" t="s">
        <v>28</v>
      </c>
      <c r="AX32" s="94" t="s">
        <v>28</v>
      </c>
      <c r="AY32" s="94" t="s">
        <v>28</v>
      </c>
      <c r="AZ32" s="94" t="s">
        <v>28</v>
      </c>
      <c r="BA32" s="94" t="s">
        <v>28</v>
      </c>
      <c r="BB32" s="94" t="s">
        <v>28</v>
      </c>
      <c r="BC32" s="106" t="s">
        <v>28</v>
      </c>
      <c r="BD32" s="107">
        <v>1916</v>
      </c>
      <c r="BE32" s="107">
        <v>1872</v>
      </c>
      <c r="BF32" s="107">
        <v>2377</v>
      </c>
    </row>
    <row r="33" spans="1:93" x14ac:dyDescent="0.3">
      <c r="A33" s="9"/>
      <c r="B33" t="s">
        <v>71</v>
      </c>
      <c r="C33" s="94">
        <v>1101</v>
      </c>
      <c r="D33" s="104">
        <v>14779</v>
      </c>
      <c r="E33" s="105">
        <v>8.5776333900000001E-2</v>
      </c>
      <c r="F33" s="95">
        <v>7.3996863900000001E-2</v>
      </c>
      <c r="G33" s="95">
        <v>9.9430963400000003E-2</v>
      </c>
      <c r="H33" s="95">
        <v>3.6818769999999997E-30</v>
      </c>
      <c r="I33" s="97">
        <v>7.4497597900000004E-2</v>
      </c>
      <c r="J33" s="95">
        <v>7.0224593700000004E-2</v>
      </c>
      <c r="K33" s="95">
        <v>7.9030604599999998E-2</v>
      </c>
      <c r="L33" s="95">
        <v>0.42314511690000001</v>
      </c>
      <c r="M33" s="95">
        <v>0.36503555430000001</v>
      </c>
      <c r="N33" s="95">
        <v>0.49050506960000001</v>
      </c>
      <c r="O33" s="104">
        <v>1491</v>
      </c>
      <c r="P33" s="104">
        <v>17236</v>
      </c>
      <c r="Q33" s="105">
        <v>0.10251276519999999</v>
      </c>
      <c r="R33" s="95">
        <v>8.8753974400000005E-2</v>
      </c>
      <c r="S33" s="95">
        <v>0.1184044669</v>
      </c>
      <c r="T33" s="95">
        <v>2.6209880000000001E-30</v>
      </c>
      <c r="U33" s="97">
        <v>8.6504989599999998E-2</v>
      </c>
      <c r="V33" s="95">
        <v>8.2223696400000004E-2</v>
      </c>
      <c r="W33" s="95">
        <v>9.1009204699999999E-2</v>
      </c>
      <c r="X33" s="95">
        <v>0.4311738671</v>
      </c>
      <c r="Y33" s="95">
        <v>0.37330369819999998</v>
      </c>
      <c r="Z33" s="95">
        <v>0.49801516730000001</v>
      </c>
      <c r="AA33" s="104">
        <v>1654</v>
      </c>
      <c r="AB33" s="104">
        <v>16673</v>
      </c>
      <c r="AC33" s="105">
        <v>0.1081425231</v>
      </c>
      <c r="AD33" s="95">
        <v>9.3716367300000006E-2</v>
      </c>
      <c r="AE33" s="95">
        <v>0.12478935789999999</v>
      </c>
      <c r="AF33" s="95">
        <v>3.5852139999999999E-34</v>
      </c>
      <c r="AG33" s="97">
        <v>9.92023031E-2</v>
      </c>
      <c r="AH33" s="95">
        <v>9.4534857900000005E-2</v>
      </c>
      <c r="AI33" s="95">
        <v>0.1041001929</v>
      </c>
      <c r="AJ33" s="95">
        <v>0.41050319099999999</v>
      </c>
      <c r="AK33" s="95">
        <v>0.35574228089999999</v>
      </c>
      <c r="AL33" s="95">
        <v>0.47369367899999998</v>
      </c>
      <c r="AM33" s="95">
        <v>0.49514568260000003</v>
      </c>
      <c r="AN33" s="95">
        <v>1.0549176281999999</v>
      </c>
      <c r="AO33" s="95">
        <v>0.90470378679999996</v>
      </c>
      <c r="AP33" s="95">
        <v>1.2300724484000001</v>
      </c>
      <c r="AQ33" s="95">
        <v>2.68518996E-2</v>
      </c>
      <c r="AR33" s="95">
        <v>1.1951171196999999</v>
      </c>
      <c r="AS33" s="95">
        <v>1.0206380008</v>
      </c>
      <c r="AT33" s="95">
        <v>1.3994236239</v>
      </c>
      <c r="AU33" s="94">
        <v>1</v>
      </c>
      <c r="AV33" s="94">
        <v>2</v>
      </c>
      <c r="AW33" s="94">
        <v>3</v>
      </c>
      <c r="AX33" s="94" t="s">
        <v>28</v>
      </c>
      <c r="AY33" s="94" t="s">
        <v>28</v>
      </c>
      <c r="AZ33" s="94" t="s">
        <v>28</v>
      </c>
      <c r="BA33" s="94" t="s">
        <v>28</v>
      </c>
      <c r="BB33" s="94" t="s">
        <v>28</v>
      </c>
      <c r="BC33" s="106" t="s">
        <v>233</v>
      </c>
      <c r="BD33" s="107">
        <v>1101</v>
      </c>
      <c r="BE33" s="107">
        <v>1491</v>
      </c>
      <c r="BF33" s="107">
        <v>1654</v>
      </c>
    </row>
    <row r="34" spans="1:93" x14ac:dyDescent="0.3">
      <c r="A34" s="9"/>
      <c r="B34" t="s">
        <v>77</v>
      </c>
      <c r="C34" s="94">
        <v>1007</v>
      </c>
      <c r="D34" s="104">
        <v>7259</v>
      </c>
      <c r="E34" s="105">
        <v>0.14850971460000001</v>
      </c>
      <c r="F34" s="95">
        <v>0.12775342040000001</v>
      </c>
      <c r="G34" s="95">
        <v>0.17263831590000001</v>
      </c>
      <c r="H34" s="95">
        <v>5.1089399999999999E-5</v>
      </c>
      <c r="I34" s="97">
        <v>0.13872434219999999</v>
      </c>
      <c r="J34" s="95">
        <v>0.1304154478</v>
      </c>
      <c r="K34" s="95">
        <v>0.14756260430000001</v>
      </c>
      <c r="L34" s="95">
        <v>0.73261653500000001</v>
      </c>
      <c r="M34" s="95">
        <v>0.63022320379999996</v>
      </c>
      <c r="N34" s="95">
        <v>0.85164586789999996</v>
      </c>
      <c r="O34" s="104">
        <v>1137</v>
      </c>
      <c r="P34" s="104">
        <v>7509</v>
      </c>
      <c r="Q34" s="105">
        <v>0.15965864690000001</v>
      </c>
      <c r="R34" s="95">
        <v>0.13753482880000001</v>
      </c>
      <c r="S34" s="95">
        <v>0.18534129690000001</v>
      </c>
      <c r="T34" s="95">
        <v>1.6747681000000001E-7</v>
      </c>
      <c r="U34" s="97">
        <v>0.15141829800000001</v>
      </c>
      <c r="V34" s="95">
        <v>0.14286791579999999</v>
      </c>
      <c r="W34" s="95">
        <v>0.16048040490000001</v>
      </c>
      <c r="X34" s="95">
        <v>0.67153233160000003</v>
      </c>
      <c r="Y34" s="95">
        <v>0.57847843529999998</v>
      </c>
      <c r="Z34" s="95">
        <v>0.77955485430000004</v>
      </c>
      <c r="AA34" s="104">
        <v>1188</v>
      </c>
      <c r="AB34" s="104">
        <v>7933</v>
      </c>
      <c r="AC34" s="105">
        <v>0.1474173755</v>
      </c>
      <c r="AD34" s="95">
        <v>0.1270235153</v>
      </c>
      <c r="AE34" s="95">
        <v>0.17108550759999999</v>
      </c>
      <c r="AF34" s="95">
        <v>2.1382780000000001E-14</v>
      </c>
      <c r="AG34" s="97">
        <v>0.14975419139999999</v>
      </c>
      <c r="AH34" s="95">
        <v>0.1414761148</v>
      </c>
      <c r="AI34" s="95">
        <v>0.15851663620000001</v>
      </c>
      <c r="AJ34" s="95">
        <v>0.55958841469999998</v>
      </c>
      <c r="AK34" s="95">
        <v>0.48217442020000001</v>
      </c>
      <c r="AL34" s="95">
        <v>0.64943136909999999</v>
      </c>
      <c r="AM34" s="95">
        <v>0.33899220200000002</v>
      </c>
      <c r="AN34" s="95">
        <v>0.92332847839999999</v>
      </c>
      <c r="AO34" s="95">
        <v>0.78404741899999997</v>
      </c>
      <c r="AP34" s="95">
        <v>1.0873519361999999</v>
      </c>
      <c r="AQ34" s="95">
        <v>0.38986354950000002</v>
      </c>
      <c r="AR34" s="95">
        <v>1.0750720737999999</v>
      </c>
      <c r="AS34" s="95">
        <v>0.91154727229999999</v>
      </c>
      <c r="AT34" s="95">
        <v>1.2679320084000001</v>
      </c>
      <c r="AU34" s="94">
        <v>1</v>
      </c>
      <c r="AV34" s="94">
        <v>2</v>
      </c>
      <c r="AW34" s="94">
        <v>3</v>
      </c>
      <c r="AX34" s="94" t="s">
        <v>28</v>
      </c>
      <c r="AY34" s="94" t="s">
        <v>28</v>
      </c>
      <c r="AZ34" s="94" t="s">
        <v>28</v>
      </c>
      <c r="BA34" s="94" t="s">
        <v>28</v>
      </c>
      <c r="BB34" s="94" t="s">
        <v>28</v>
      </c>
      <c r="BC34" s="106" t="s">
        <v>233</v>
      </c>
      <c r="BD34" s="107">
        <v>1007</v>
      </c>
      <c r="BE34" s="107">
        <v>1137</v>
      </c>
      <c r="BF34" s="107">
        <v>1188</v>
      </c>
    </row>
    <row r="35" spans="1:93" x14ac:dyDescent="0.3">
      <c r="A35" s="9"/>
      <c r="B35" t="s">
        <v>79</v>
      </c>
      <c r="C35" s="94">
        <v>2896</v>
      </c>
      <c r="D35" s="104">
        <v>14865</v>
      </c>
      <c r="E35" s="105">
        <v>0.18445185280000001</v>
      </c>
      <c r="F35" s="95">
        <v>0.16044416340000001</v>
      </c>
      <c r="G35" s="95">
        <v>0.21205187689999999</v>
      </c>
      <c r="H35" s="95">
        <v>0.18457945840000001</v>
      </c>
      <c r="I35" s="97">
        <v>0.1948200471</v>
      </c>
      <c r="J35" s="95">
        <v>0.1878522131</v>
      </c>
      <c r="K35" s="95">
        <v>0.2020463327</v>
      </c>
      <c r="L35" s="95">
        <v>0.90992348609999996</v>
      </c>
      <c r="M35" s="95">
        <v>0.79149062650000002</v>
      </c>
      <c r="N35" s="95">
        <v>1.0460777713</v>
      </c>
      <c r="O35" s="104">
        <v>3112</v>
      </c>
      <c r="P35" s="104">
        <v>15569</v>
      </c>
      <c r="Q35" s="105">
        <v>0.1886261487</v>
      </c>
      <c r="R35" s="95">
        <v>0.164090982</v>
      </c>
      <c r="S35" s="95">
        <v>0.21682985590000001</v>
      </c>
      <c r="T35" s="95">
        <v>1.1313374E-3</v>
      </c>
      <c r="U35" s="97">
        <v>0.19988438559999999</v>
      </c>
      <c r="V35" s="95">
        <v>0.19298357290000001</v>
      </c>
      <c r="W35" s="95">
        <v>0.20703196139999999</v>
      </c>
      <c r="X35" s="95">
        <v>0.79337110700000002</v>
      </c>
      <c r="Y35" s="95">
        <v>0.69017495659999994</v>
      </c>
      <c r="Z35" s="95">
        <v>0.91199732379999998</v>
      </c>
      <c r="AA35" s="104">
        <v>3567</v>
      </c>
      <c r="AB35" s="104">
        <v>15851</v>
      </c>
      <c r="AC35" s="105">
        <v>0.2066195609</v>
      </c>
      <c r="AD35" s="95">
        <v>0.17986668820000001</v>
      </c>
      <c r="AE35" s="95">
        <v>0.23735158179999999</v>
      </c>
      <c r="AF35" s="95">
        <v>5.9492490000000002E-4</v>
      </c>
      <c r="AG35" s="97">
        <v>0.22503312089999999</v>
      </c>
      <c r="AH35" s="95">
        <v>0.2177681081</v>
      </c>
      <c r="AI35" s="95">
        <v>0.2325405035</v>
      </c>
      <c r="AJ35" s="95">
        <v>0.78431672070000003</v>
      </c>
      <c r="AK35" s="95">
        <v>0.6827642572</v>
      </c>
      <c r="AL35" s="95">
        <v>0.90097381610000005</v>
      </c>
      <c r="AM35" s="95">
        <v>0.21752650270000001</v>
      </c>
      <c r="AN35" s="95">
        <v>1.0953919291000001</v>
      </c>
      <c r="AO35" s="95">
        <v>0.9477132398</v>
      </c>
      <c r="AP35" s="95">
        <v>1.2660828485</v>
      </c>
      <c r="AQ35" s="95">
        <v>0.76312507549999997</v>
      </c>
      <c r="AR35" s="95">
        <v>1.0226308158999999</v>
      </c>
      <c r="AS35" s="95">
        <v>0.88412574909999997</v>
      </c>
      <c r="AT35" s="95">
        <v>1.1828337616</v>
      </c>
      <c r="AU35" s="94" t="s">
        <v>28</v>
      </c>
      <c r="AV35" s="94">
        <v>2</v>
      </c>
      <c r="AW35" s="94">
        <v>3</v>
      </c>
      <c r="AX35" s="94" t="s">
        <v>28</v>
      </c>
      <c r="AY35" s="94" t="s">
        <v>28</v>
      </c>
      <c r="AZ35" s="94" t="s">
        <v>28</v>
      </c>
      <c r="BA35" s="94" t="s">
        <v>28</v>
      </c>
      <c r="BB35" s="94" t="s">
        <v>28</v>
      </c>
      <c r="BC35" s="106" t="s">
        <v>234</v>
      </c>
      <c r="BD35" s="107">
        <v>2896</v>
      </c>
      <c r="BE35" s="107">
        <v>3112</v>
      </c>
      <c r="BF35" s="107">
        <v>3567</v>
      </c>
    </row>
    <row r="36" spans="1:93" x14ac:dyDescent="0.3">
      <c r="A36" s="9"/>
      <c r="B36" t="s">
        <v>80</v>
      </c>
      <c r="C36" s="94">
        <v>779</v>
      </c>
      <c r="D36" s="104">
        <v>6190</v>
      </c>
      <c r="E36" s="105">
        <v>0.137853694</v>
      </c>
      <c r="F36" s="95">
        <v>0.118312747</v>
      </c>
      <c r="G36" s="95">
        <v>0.1606220921</v>
      </c>
      <c r="H36" s="95">
        <v>7.6545339000000003E-7</v>
      </c>
      <c r="I36" s="97">
        <v>0.12584814220000001</v>
      </c>
      <c r="J36" s="95">
        <v>0.11731386639999999</v>
      </c>
      <c r="K36" s="95">
        <v>0.13500326409999999</v>
      </c>
      <c r="L36" s="95">
        <v>0.68004908529999997</v>
      </c>
      <c r="M36" s="95">
        <v>0.58365121060000003</v>
      </c>
      <c r="N36" s="95">
        <v>0.79236837010000005</v>
      </c>
      <c r="O36" s="104">
        <v>769</v>
      </c>
      <c r="P36" s="104">
        <v>6235</v>
      </c>
      <c r="Q36" s="105">
        <v>0.13310794249999999</v>
      </c>
      <c r="R36" s="95">
        <v>0.1141648205</v>
      </c>
      <c r="S36" s="95">
        <v>0.1551942556</v>
      </c>
      <c r="T36" s="95">
        <v>1.3036079999999999E-13</v>
      </c>
      <c r="U36" s="97">
        <v>0.1233360064</v>
      </c>
      <c r="V36" s="95">
        <v>0.1149197756</v>
      </c>
      <c r="W36" s="95">
        <v>0.13236860580000001</v>
      </c>
      <c r="X36" s="95">
        <v>0.55985872790000002</v>
      </c>
      <c r="Y36" s="95">
        <v>0.48018300050000001</v>
      </c>
      <c r="Z36" s="95">
        <v>0.65275487649999997</v>
      </c>
      <c r="AA36" s="104">
        <v>775</v>
      </c>
      <c r="AB36" s="104">
        <v>6560</v>
      </c>
      <c r="AC36" s="105">
        <v>0.12975339320000001</v>
      </c>
      <c r="AD36" s="95">
        <v>0.1112734605</v>
      </c>
      <c r="AE36" s="95">
        <v>0.1513024127</v>
      </c>
      <c r="AF36" s="95">
        <v>1.655981E-19</v>
      </c>
      <c r="AG36" s="97">
        <v>0.1181402439</v>
      </c>
      <c r="AH36" s="95">
        <v>0.1101087421</v>
      </c>
      <c r="AI36" s="95">
        <v>0.1267575759</v>
      </c>
      <c r="AJ36" s="95">
        <v>0.49253688960000003</v>
      </c>
      <c r="AK36" s="95">
        <v>0.42238806089999997</v>
      </c>
      <c r="AL36" s="95">
        <v>0.57433580650000005</v>
      </c>
      <c r="AM36" s="95">
        <v>0.77082095289999997</v>
      </c>
      <c r="AN36" s="95">
        <v>0.97479827880000003</v>
      </c>
      <c r="AO36" s="95">
        <v>0.8209747798</v>
      </c>
      <c r="AP36" s="95">
        <v>1.1574432099</v>
      </c>
      <c r="AQ36" s="95">
        <v>0.68804921679999997</v>
      </c>
      <c r="AR36" s="95">
        <v>0.96557399830000001</v>
      </c>
      <c r="AS36" s="95">
        <v>0.81379573959999996</v>
      </c>
      <c r="AT36" s="95">
        <v>1.1456599007999999</v>
      </c>
      <c r="AU36" s="94">
        <v>1</v>
      </c>
      <c r="AV36" s="94">
        <v>2</v>
      </c>
      <c r="AW36" s="94">
        <v>3</v>
      </c>
      <c r="AX36" s="94" t="s">
        <v>28</v>
      </c>
      <c r="AY36" s="94" t="s">
        <v>28</v>
      </c>
      <c r="AZ36" s="94" t="s">
        <v>28</v>
      </c>
      <c r="BA36" s="94" t="s">
        <v>28</v>
      </c>
      <c r="BB36" s="94" t="s">
        <v>28</v>
      </c>
      <c r="BC36" s="106" t="s">
        <v>233</v>
      </c>
      <c r="BD36" s="107">
        <v>779</v>
      </c>
      <c r="BE36" s="107">
        <v>769</v>
      </c>
      <c r="BF36" s="107">
        <v>775</v>
      </c>
      <c r="BQ36" s="46"/>
    </row>
    <row r="37" spans="1:93" s="3" customFormat="1" x14ac:dyDescent="0.3">
      <c r="A37" s="9"/>
      <c r="B37" s="3" t="s">
        <v>134</v>
      </c>
      <c r="C37" s="100">
        <v>2448</v>
      </c>
      <c r="D37" s="101">
        <v>13571</v>
      </c>
      <c r="E37" s="96">
        <v>0.18404559640000001</v>
      </c>
      <c r="F37" s="102">
        <v>0.15971447020000001</v>
      </c>
      <c r="G37" s="102">
        <v>0.2120833604</v>
      </c>
      <c r="H37" s="102">
        <v>0.18179686219999999</v>
      </c>
      <c r="I37" s="103">
        <v>0.18038464370000001</v>
      </c>
      <c r="J37" s="102">
        <v>0.17337867169999999</v>
      </c>
      <c r="K37" s="102">
        <v>0.1876737165</v>
      </c>
      <c r="L37" s="102">
        <v>0.90791937379999998</v>
      </c>
      <c r="M37" s="102">
        <v>0.787890961</v>
      </c>
      <c r="N37" s="102">
        <v>1.0462330832</v>
      </c>
      <c r="O37" s="101">
        <v>3211</v>
      </c>
      <c r="P37" s="101">
        <v>14731</v>
      </c>
      <c r="Q37" s="96">
        <v>0.22321943159999999</v>
      </c>
      <c r="R37" s="102">
        <v>0.19401525850000001</v>
      </c>
      <c r="S37" s="102">
        <v>0.2568195667</v>
      </c>
      <c r="T37" s="102">
        <v>0.37795495699999998</v>
      </c>
      <c r="U37" s="103">
        <v>0.21797569750000001</v>
      </c>
      <c r="V37" s="102">
        <v>0.21056520740000001</v>
      </c>
      <c r="W37" s="102">
        <v>0.2256469874</v>
      </c>
      <c r="X37" s="102">
        <v>0.93887220159999996</v>
      </c>
      <c r="Y37" s="102">
        <v>0.81603797509999998</v>
      </c>
      <c r="Z37" s="102">
        <v>1.0801960666999999</v>
      </c>
      <c r="AA37" s="101">
        <v>4607</v>
      </c>
      <c r="AB37" s="101">
        <v>16674</v>
      </c>
      <c r="AC37" s="96">
        <v>0.26423287810000001</v>
      </c>
      <c r="AD37" s="102">
        <v>0.23021906710000001</v>
      </c>
      <c r="AE37" s="102">
        <v>0.30327207360000003</v>
      </c>
      <c r="AF37" s="102">
        <v>0.96585994860000002</v>
      </c>
      <c r="AG37" s="103">
        <v>0.27629842869999999</v>
      </c>
      <c r="AH37" s="102">
        <v>0.26843409169999999</v>
      </c>
      <c r="AI37" s="102">
        <v>0.28439316790000002</v>
      </c>
      <c r="AJ37" s="102">
        <v>1.0030137684</v>
      </c>
      <c r="AK37" s="102">
        <v>0.87389917449999999</v>
      </c>
      <c r="AL37" s="102">
        <v>1.1512044512999999</v>
      </c>
      <c r="AM37" s="102">
        <v>2.2458571600000001E-2</v>
      </c>
      <c r="AN37" s="102">
        <v>1.1837360046000001</v>
      </c>
      <c r="AO37" s="102">
        <v>1.0241229655999999</v>
      </c>
      <c r="AP37" s="102">
        <v>1.3682252772000001</v>
      </c>
      <c r="AQ37" s="102">
        <v>1.09267245E-2</v>
      </c>
      <c r="AR37" s="102">
        <v>1.2128485327</v>
      </c>
      <c r="AS37" s="102">
        <v>1.0453603446999999</v>
      </c>
      <c r="AT37" s="102">
        <v>1.4071717669999999</v>
      </c>
      <c r="AU37" s="100" t="s">
        <v>28</v>
      </c>
      <c r="AV37" s="100" t="s">
        <v>28</v>
      </c>
      <c r="AW37" s="100" t="s">
        <v>28</v>
      </c>
      <c r="AX37" s="100" t="s">
        <v>28</v>
      </c>
      <c r="AY37" s="100" t="s">
        <v>28</v>
      </c>
      <c r="AZ37" s="100" t="s">
        <v>28</v>
      </c>
      <c r="BA37" s="100" t="s">
        <v>28</v>
      </c>
      <c r="BB37" s="100" t="s">
        <v>28</v>
      </c>
      <c r="BC37" s="98" t="s">
        <v>28</v>
      </c>
      <c r="BD37" s="99">
        <v>2448</v>
      </c>
      <c r="BE37" s="99">
        <v>3211</v>
      </c>
      <c r="BF37" s="99">
        <v>4607</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4">
        <v>2276</v>
      </c>
      <c r="D38" s="104">
        <v>7929</v>
      </c>
      <c r="E38" s="105">
        <v>0.202530873</v>
      </c>
      <c r="F38" s="95">
        <v>0.17515739220000001</v>
      </c>
      <c r="G38" s="95">
        <v>0.23418226319999999</v>
      </c>
      <c r="H38" s="95">
        <v>0.9904056108</v>
      </c>
      <c r="I38" s="97">
        <v>0.28704754700000001</v>
      </c>
      <c r="J38" s="95">
        <v>0.27549373519999998</v>
      </c>
      <c r="K38" s="95">
        <v>0.29908590899999998</v>
      </c>
      <c r="L38" s="95">
        <v>0.99910949800000004</v>
      </c>
      <c r="M38" s="95">
        <v>0.86407277859999998</v>
      </c>
      <c r="N38" s="95">
        <v>1.1552496661</v>
      </c>
      <c r="O38" s="104">
        <v>2468</v>
      </c>
      <c r="P38" s="104">
        <v>7995</v>
      </c>
      <c r="Q38" s="105">
        <v>0.2125793235</v>
      </c>
      <c r="R38" s="95">
        <v>0.1838838337</v>
      </c>
      <c r="S38" s="95">
        <v>0.24575280969999999</v>
      </c>
      <c r="T38" s="95">
        <v>0.13036781510000001</v>
      </c>
      <c r="U38" s="97">
        <v>0.30869293310000001</v>
      </c>
      <c r="V38" s="95">
        <v>0.29675131040000002</v>
      </c>
      <c r="W38" s="95">
        <v>0.3211151008</v>
      </c>
      <c r="X38" s="95">
        <v>0.89411936999999997</v>
      </c>
      <c r="Y38" s="95">
        <v>0.77342469079999998</v>
      </c>
      <c r="Z38" s="95">
        <v>1.0336487279</v>
      </c>
      <c r="AA38" s="104">
        <v>2857</v>
      </c>
      <c r="AB38" s="104">
        <v>8179</v>
      </c>
      <c r="AC38" s="105">
        <v>0.2172992302</v>
      </c>
      <c r="AD38" s="95">
        <v>0.1881596894</v>
      </c>
      <c r="AE38" s="95">
        <v>0.25095149550000001</v>
      </c>
      <c r="AF38" s="95">
        <v>8.7670869999999998E-3</v>
      </c>
      <c r="AG38" s="97">
        <v>0.34930920650000002</v>
      </c>
      <c r="AH38" s="95">
        <v>0.33673255940000002</v>
      </c>
      <c r="AI38" s="95">
        <v>0.36235557959999998</v>
      </c>
      <c r="AJ38" s="95">
        <v>0.82485616989999999</v>
      </c>
      <c r="AK38" s="95">
        <v>0.7142440431</v>
      </c>
      <c r="AL38" s="95">
        <v>0.95259835569999995</v>
      </c>
      <c r="AM38" s="95">
        <v>0.78149516389999996</v>
      </c>
      <c r="AN38" s="95">
        <v>1.0222030373</v>
      </c>
      <c r="AO38" s="95">
        <v>0.87527694789999999</v>
      </c>
      <c r="AP38" s="95">
        <v>1.1937924928000001</v>
      </c>
      <c r="AQ38" s="95">
        <v>0.54368236700000006</v>
      </c>
      <c r="AR38" s="95">
        <v>1.0496144135000001</v>
      </c>
      <c r="AS38" s="95">
        <v>0.89774782249999996</v>
      </c>
      <c r="AT38" s="95">
        <v>1.2271713608999999</v>
      </c>
      <c r="AU38" s="94" t="s">
        <v>28</v>
      </c>
      <c r="AV38" s="94" t="s">
        <v>28</v>
      </c>
      <c r="AW38" s="94" t="s">
        <v>28</v>
      </c>
      <c r="AX38" s="94" t="s">
        <v>28</v>
      </c>
      <c r="AY38" s="94" t="s">
        <v>28</v>
      </c>
      <c r="AZ38" s="94" t="s">
        <v>28</v>
      </c>
      <c r="BA38" s="94" t="s">
        <v>28</v>
      </c>
      <c r="BB38" s="94" t="s">
        <v>28</v>
      </c>
      <c r="BC38" s="106" t="s">
        <v>28</v>
      </c>
      <c r="BD38" s="107">
        <v>2276</v>
      </c>
      <c r="BE38" s="107">
        <v>2468</v>
      </c>
      <c r="BF38" s="107">
        <v>2857</v>
      </c>
    </row>
    <row r="39" spans="1:93" x14ac:dyDescent="0.3">
      <c r="A39" s="9"/>
      <c r="B39" t="s">
        <v>142</v>
      </c>
      <c r="C39" s="94">
        <v>1501</v>
      </c>
      <c r="D39" s="104">
        <v>8167</v>
      </c>
      <c r="E39" s="105">
        <v>0.17334628769999999</v>
      </c>
      <c r="F39" s="95">
        <v>0.1495818511</v>
      </c>
      <c r="G39" s="95">
        <v>0.20088623880000001</v>
      </c>
      <c r="H39" s="95">
        <v>3.75082386E-2</v>
      </c>
      <c r="I39" s="97">
        <v>0.18378841679999999</v>
      </c>
      <c r="J39" s="95">
        <v>0.17472197480000001</v>
      </c>
      <c r="K39" s="95">
        <v>0.1933253227</v>
      </c>
      <c r="L39" s="95">
        <v>0.8551383789</v>
      </c>
      <c r="M39" s="95">
        <v>0.7379055148</v>
      </c>
      <c r="N39" s="95">
        <v>0.99099631649999997</v>
      </c>
      <c r="O39" s="104">
        <v>1994</v>
      </c>
      <c r="P39" s="104">
        <v>8768</v>
      </c>
      <c r="Q39" s="105">
        <v>0.2204600229</v>
      </c>
      <c r="R39" s="95">
        <v>0.19076656359999999</v>
      </c>
      <c r="S39" s="95">
        <v>0.2547753693</v>
      </c>
      <c r="T39" s="95">
        <v>0.30626492090000002</v>
      </c>
      <c r="U39" s="97">
        <v>0.2274178832</v>
      </c>
      <c r="V39" s="95">
        <v>0.21765194530000001</v>
      </c>
      <c r="W39" s="95">
        <v>0.23762201399999999</v>
      </c>
      <c r="X39" s="95">
        <v>0.92726598950000005</v>
      </c>
      <c r="Y39" s="95">
        <v>0.80237380030000005</v>
      </c>
      <c r="Z39" s="95">
        <v>1.0715980692</v>
      </c>
      <c r="AA39" s="104">
        <v>2269</v>
      </c>
      <c r="AB39" s="104">
        <v>9270</v>
      </c>
      <c r="AC39" s="105">
        <v>0.22171541580000001</v>
      </c>
      <c r="AD39" s="95">
        <v>0.19209877049999999</v>
      </c>
      <c r="AE39" s="95">
        <v>0.25589817920000002</v>
      </c>
      <c r="AF39" s="95">
        <v>1.8425944699999999E-2</v>
      </c>
      <c r="AG39" s="97">
        <v>0.244768069</v>
      </c>
      <c r="AH39" s="95">
        <v>0.234901153</v>
      </c>
      <c r="AI39" s="95">
        <v>0.25504944039999999</v>
      </c>
      <c r="AJ39" s="95">
        <v>0.84161977239999997</v>
      </c>
      <c r="AK39" s="95">
        <v>0.72919658269999998</v>
      </c>
      <c r="AL39" s="95">
        <v>0.97137570049999999</v>
      </c>
      <c r="AM39" s="95">
        <v>0.94250621940000001</v>
      </c>
      <c r="AN39" s="95">
        <v>1.0056944242000001</v>
      </c>
      <c r="AO39" s="95">
        <v>0.86188246319999995</v>
      </c>
      <c r="AP39" s="95">
        <v>1.1735025575</v>
      </c>
      <c r="AQ39" s="95">
        <v>2.8706362999999999E-3</v>
      </c>
      <c r="AR39" s="95">
        <v>1.2717896982000001</v>
      </c>
      <c r="AS39" s="95">
        <v>1.0858498739</v>
      </c>
      <c r="AT39" s="95">
        <v>1.4895696681999999</v>
      </c>
      <c r="AU39" s="94" t="s">
        <v>28</v>
      </c>
      <c r="AV39" s="94" t="s">
        <v>28</v>
      </c>
      <c r="AW39" s="94" t="s">
        <v>28</v>
      </c>
      <c r="AX39" s="94" t="s">
        <v>230</v>
      </c>
      <c r="AY39" s="94" t="s">
        <v>28</v>
      </c>
      <c r="AZ39" s="94" t="s">
        <v>28</v>
      </c>
      <c r="BA39" s="94" t="s">
        <v>28</v>
      </c>
      <c r="BB39" s="94" t="s">
        <v>28</v>
      </c>
      <c r="BC39" s="106" t="s">
        <v>434</v>
      </c>
      <c r="BD39" s="107">
        <v>1501</v>
      </c>
      <c r="BE39" s="107">
        <v>1994</v>
      </c>
      <c r="BF39" s="107">
        <v>2269</v>
      </c>
    </row>
    <row r="40" spans="1:93" x14ac:dyDescent="0.3">
      <c r="A40" s="9"/>
      <c r="B40" t="s">
        <v>138</v>
      </c>
      <c r="C40" s="94">
        <v>3159</v>
      </c>
      <c r="D40" s="104">
        <v>16476</v>
      </c>
      <c r="E40" s="105">
        <v>0.1809783217</v>
      </c>
      <c r="F40" s="95">
        <v>0.15718901739999999</v>
      </c>
      <c r="G40" s="95">
        <v>0.20836794759999999</v>
      </c>
      <c r="H40" s="95">
        <v>0.1147501469</v>
      </c>
      <c r="I40" s="97">
        <v>0.19173343039999999</v>
      </c>
      <c r="J40" s="95">
        <v>0.18516259139999999</v>
      </c>
      <c r="K40" s="95">
        <v>0.1985374479</v>
      </c>
      <c r="L40" s="95">
        <v>0.89278813369999999</v>
      </c>
      <c r="M40" s="95">
        <v>0.77543259389999997</v>
      </c>
      <c r="N40" s="95">
        <v>1.0279044986999999</v>
      </c>
      <c r="O40" s="104">
        <v>4098</v>
      </c>
      <c r="P40" s="104">
        <v>16749</v>
      </c>
      <c r="Q40" s="105">
        <v>0.22650050999999999</v>
      </c>
      <c r="R40" s="95">
        <v>0.1970280465</v>
      </c>
      <c r="S40" s="95">
        <v>0.26038161529999998</v>
      </c>
      <c r="T40" s="95">
        <v>0.49544157640000003</v>
      </c>
      <c r="U40" s="97">
        <v>0.2446713237</v>
      </c>
      <c r="V40" s="95">
        <v>0.23729374650000001</v>
      </c>
      <c r="W40" s="95">
        <v>0.25227827320000001</v>
      </c>
      <c r="X40" s="95">
        <v>0.95267258320000003</v>
      </c>
      <c r="Y40" s="95">
        <v>0.82870991360000001</v>
      </c>
      <c r="Z40" s="95">
        <v>1.0951782233</v>
      </c>
      <c r="AA40" s="104">
        <v>5096</v>
      </c>
      <c r="AB40" s="104">
        <v>17393</v>
      </c>
      <c r="AC40" s="105">
        <v>0.25585835070000001</v>
      </c>
      <c r="AD40" s="95">
        <v>0.22286689109999999</v>
      </c>
      <c r="AE40" s="95">
        <v>0.2937336062</v>
      </c>
      <c r="AF40" s="95">
        <v>0.67848222820000004</v>
      </c>
      <c r="AG40" s="97">
        <v>0.29299143329999999</v>
      </c>
      <c r="AH40" s="95">
        <v>0.28505655990000001</v>
      </c>
      <c r="AI40" s="95">
        <v>0.30114718299999998</v>
      </c>
      <c r="AJ40" s="95">
        <v>0.97122451389999997</v>
      </c>
      <c r="AK40" s="95">
        <v>0.8459907109</v>
      </c>
      <c r="AL40" s="95">
        <v>1.1149969431</v>
      </c>
      <c r="AM40" s="95">
        <v>9.7812935099999998E-2</v>
      </c>
      <c r="AN40" s="95">
        <v>1.1296148990999999</v>
      </c>
      <c r="AO40" s="95">
        <v>0.97783918800000003</v>
      </c>
      <c r="AP40" s="95">
        <v>1.3049485395</v>
      </c>
      <c r="AQ40" s="95">
        <v>2.7769049000000001E-3</v>
      </c>
      <c r="AR40" s="95">
        <v>1.2515339286</v>
      </c>
      <c r="AS40" s="95">
        <v>1.0804346856</v>
      </c>
      <c r="AT40" s="95">
        <v>1.4497287022000001</v>
      </c>
      <c r="AU40" s="94" t="s">
        <v>28</v>
      </c>
      <c r="AV40" s="94" t="s">
        <v>28</v>
      </c>
      <c r="AW40" s="94" t="s">
        <v>28</v>
      </c>
      <c r="AX40" s="94" t="s">
        <v>230</v>
      </c>
      <c r="AY40" s="94" t="s">
        <v>28</v>
      </c>
      <c r="AZ40" s="94" t="s">
        <v>28</v>
      </c>
      <c r="BA40" s="94" t="s">
        <v>28</v>
      </c>
      <c r="BB40" s="94" t="s">
        <v>28</v>
      </c>
      <c r="BC40" s="106" t="s">
        <v>434</v>
      </c>
      <c r="BD40" s="107">
        <v>3159</v>
      </c>
      <c r="BE40" s="107">
        <v>4098</v>
      </c>
      <c r="BF40" s="107">
        <v>5096</v>
      </c>
    </row>
    <row r="41" spans="1:93" x14ac:dyDescent="0.3">
      <c r="A41" s="9"/>
      <c r="B41" t="s">
        <v>141</v>
      </c>
      <c r="C41" s="94">
        <v>781</v>
      </c>
      <c r="D41" s="104">
        <v>4929</v>
      </c>
      <c r="E41" s="105">
        <v>0.15311410859999999</v>
      </c>
      <c r="F41" s="95">
        <v>0.13132379359999999</v>
      </c>
      <c r="G41" s="95">
        <v>0.1785200505</v>
      </c>
      <c r="H41" s="95">
        <v>3.404139E-4</v>
      </c>
      <c r="I41" s="97">
        <v>0.1584499899</v>
      </c>
      <c r="J41" s="95">
        <v>0.1477181397</v>
      </c>
      <c r="K41" s="95">
        <v>0.16996151809999999</v>
      </c>
      <c r="L41" s="95">
        <v>0.75533057199999998</v>
      </c>
      <c r="M41" s="95">
        <v>0.64783629030000001</v>
      </c>
      <c r="N41" s="95">
        <v>0.88066118179999997</v>
      </c>
      <c r="O41" s="104">
        <v>862</v>
      </c>
      <c r="P41" s="104">
        <v>5034</v>
      </c>
      <c r="Q41" s="105">
        <v>0.163260138</v>
      </c>
      <c r="R41" s="95">
        <v>0.14017230550000001</v>
      </c>
      <c r="S41" s="95">
        <v>0.19015077599999999</v>
      </c>
      <c r="T41" s="95">
        <v>1.3527164E-6</v>
      </c>
      <c r="U41" s="97">
        <v>0.17123559790000001</v>
      </c>
      <c r="V41" s="95">
        <v>0.16017768590000001</v>
      </c>
      <c r="W41" s="95">
        <v>0.18305689610000001</v>
      </c>
      <c r="X41" s="95">
        <v>0.68668038519999997</v>
      </c>
      <c r="Y41" s="95">
        <v>0.58957179569999996</v>
      </c>
      <c r="Z41" s="95">
        <v>0.79978376659999995</v>
      </c>
      <c r="AA41" s="104">
        <v>1002</v>
      </c>
      <c r="AB41" s="104">
        <v>5314</v>
      </c>
      <c r="AC41" s="105">
        <v>0.1724431223</v>
      </c>
      <c r="AD41" s="95">
        <v>0.1483767792</v>
      </c>
      <c r="AE41" s="95">
        <v>0.20041296619999999</v>
      </c>
      <c r="AF41" s="95">
        <v>3.2866683000000001E-8</v>
      </c>
      <c r="AG41" s="97">
        <v>0.18855852470000001</v>
      </c>
      <c r="AH41" s="95">
        <v>0.1772375313</v>
      </c>
      <c r="AI41" s="95">
        <v>0.200602643</v>
      </c>
      <c r="AJ41" s="95">
        <v>0.65458480109999995</v>
      </c>
      <c r="AK41" s="95">
        <v>0.56323025930000004</v>
      </c>
      <c r="AL41" s="95">
        <v>0.76075682160000002</v>
      </c>
      <c r="AM41" s="95">
        <v>0.52274581249999996</v>
      </c>
      <c r="AN41" s="95">
        <v>1.056247559</v>
      </c>
      <c r="AO41" s="95">
        <v>0.89306725570000001</v>
      </c>
      <c r="AP41" s="95">
        <v>1.2492439947</v>
      </c>
      <c r="AQ41" s="95">
        <v>0.46123834209999998</v>
      </c>
      <c r="AR41" s="95">
        <v>1.0662644971999999</v>
      </c>
      <c r="AS41" s="95">
        <v>0.89896388360000001</v>
      </c>
      <c r="AT41" s="95">
        <v>1.2647003942999999</v>
      </c>
      <c r="AU41" s="94">
        <v>1</v>
      </c>
      <c r="AV41" s="94">
        <v>2</v>
      </c>
      <c r="AW41" s="94">
        <v>3</v>
      </c>
      <c r="AX41" s="94" t="s">
        <v>28</v>
      </c>
      <c r="AY41" s="94" t="s">
        <v>28</v>
      </c>
      <c r="AZ41" s="94" t="s">
        <v>28</v>
      </c>
      <c r="BA41" s="94" t="s">
        <v>28</v>
      </c>
      <c r="BB41" s="94" t="s">
        <v>28</v>
      </c>
      <c r="BC41" s="106" t="s">
        <v>233</v>
      </c>
      <c r="BD41" s="107">
        <v>781</v>
      </c>
      <c r="BE41" s="107">
        <v>862</v>
      </c>
      <c r="BF41" s="107">
        <v>1002</v>
      </c>
    </row>
    <row r="42" spans="1:93" x14ac:dyDescent="0.3">
      <c r="A42" s="9"/>
      <c r="B42" t="s">
        <v>135</v>
      </c>
      <c r="C42" s="94">
        <v>3553</v>
      </c>
      <c r="D42" s="104">
        <v>18591</v>
      </c>
      <c r="E42" s="105">
        <v>0.18989148010000001</v>
      </c>
      <c r="F42" s="95">
        <v>0.16529753520000001</v>
      </c>
      <c r="G42" s="95">
        <v>0.21814465760000001</v>
      </c>
      <c r="H42" s="95">
        <v>0.35593181210000002</v>
      </c>
      <c r="I42" s="97">
        <v>0.19111397990000001</v>
      </c>
      <c r="J42" s="95">
        <v>0.18493207380000001</v>
      </c>
      <c r="K42" s="95">
        <v>0.1975025346</v>
      </c>
      <c r="L42" s="95">
        <v>0.9367578312</v>
      </c>
      <c r="M42" s="95">
        <v>0.81543290150000003</v>
      </c>
      <c r="N42" s="95">
        <v>1.0761342016</v>
      </c>
      <c r="O42" s="104">
        <v>4458</v>
      </c>
      <c r="P42" s="104">
        <v>19160</v>
      </c>
      <c r="Q42" s="105">
        <v>0.22927582190000001</v>
      </c>
      <c r="R42" s="95">
        <v>0.19979092579999999</v>
      </c>
      <c r="S42" s="95">
        <v>0.26311206240000001</v>
      </c>
      <c r="T42" s="95">
        <v>0.60520630129999997</v>
      </c>
      <c r="U42" s="97">
        <v>0.23267223379999999</v>
      </c>
      <c r="V42" s="95">
        <v>0.22594147680000001</v>
      </c>
      <c r="W42" s="95">
        <v>0.23960349889999999</v>
      </c>
      <c r="X42" s="95">
        <v>0.96434568549999999</v>
      </c>
      <c r="Y42" s="95">
        <v>0.84033072320000002</v>
      </c>
      <c r="Z42" s="95">
        <v>1.1066626214999999</v>
      </c>
      <c r="AA42" s="104">
        <v>5954</v>
      </c>
      <c r="AB42" s="104">
        <v>19983</v>
      </c>
      <c r="AC42" s="105">
        <v>0.28298291669999998</v>
      </c>
      <c r="AD42" s="95">
        <v>0.24685870660000001</v>
      </c>
      <c r="AE42" s="95">
        <v>0.3243933839</v>
      </c>
      <c r="AF42" s="95">
        <v>0.30439665380000003</v>
      </c>
      <c r="AG42" s="97">
        <v>0.29795326030000002</v>
      </c>
      <c r="AH42" s="95">
        <v>0.29048038339999999</v>
      </c>
      <c r="AI42" s="95">
        <v>0.3056183838</v>
      </c>
      <c r="AJ42" s="95">
        <v>1.0741879050000001</v>
      </c>
      <c r="AK42" s="95">
        <v>0.93706234960000001</v>
      </c>
      <c r="AL42" s="95">
        <v>1.2313798070999999</v>
      </c>
      <c r="AM42" s="95">
        <v>3.4796812000000002E-3</v>
      </c>
      <c r="AN42" s="95">
        <v>1.2342466567999999</v>
      </c>
      <c r="AO42" s="95">
        <v>1.0717407941999999</v>
      </c>
      <c r="AP42" s="95">
        <v>1.4213929507</v>
      </c>
      <c r="AQ42" s="95">
        <v>9.8953196000000007E-3</v>
      </c>
      <c r="AR42" s="95">
        <v>1.2074044701</v>
      </c>
      <c r="AS42" s="95">
        <v>1.0463050412999999</v>
      </c>
      <c r="AT42" s="95">
        <v>1.3933083534999999</v>
      </c>
      <c r="AU42" s="94" t="s">
        <v>28</v>
      </c>
      <c r="AV42" s="94" t="s">
        <v>28</v>
      </c>
      <c r="AW42" s="94" t="s">
        <v>28</v>
      </c>
      <c r="AX42" s="94" t="s">
        <v>28</v>
      </c>
      <c r="AY42" s="94" t="s">
        <v>231</v>
      </c>
      <c r="AZ42" s="94" t="s">
        <v>28</v>
      </c>
      <c r="BA42" s="94" t="s">
        <v>28</v>
      </c>
      <c r="BB42" s="94" t="s">
        <v>28</v>
      </c>
      <c r="BC42" s="106" t="s">
        <v>273</v>
      </c>
      <c r="BD42" s="107">
        <v>3553</v>
      </c>
      <c r="BE42" s="107">
        <v>4458</v>
      </c>
      <c r="BF42" s="107">
        <v>5954</v>
      </c>
    </row>
    <row r="43" spans="1:93" x14ac:dyDescent="0.3">
      <c r="A43" s="9"/>
      <c r="B43" t="s">
        <v>140</v>
      </c>
      <c r="C43" s="94">
        <v>636</v>
      </c>
      <c r="D43" s="104">
        <v>3496</v>
      </c>
      <c r="E43" s="105">
        <v>0.16670464430000001</v>
      </c>
      <c r="F43" s="95">
        <v>0.1420868679</v>
      </c>
      <c r="G43" s="95">
        <v>0.1955876631</v>
      </c>
      <c r="H43" s="95">
        <v>1.6449626700000001E-2</v>
      </c>
      <c r="I43" s="97">
        <v>0.18192219679999999</v>
      </c>
      <c r="J43" s="95">
        <v>0.16831908239999999</v>
      </c>
      <c r="K43" s="95">
        <v>0.19662467980000001</v>
      </c>
      <c r="L43" s="95">
        <v>0.82237434229999995</v>
      </c>
      <c r="M43" s="95">
        <v>0.70093184860000002</v>
      </c>
      <c r="N43" s="95">
        <v>0.96485779640000002</v>
      </c>
      <c r="O43" s="104">
        <v>719</v>
      </c>
      <c r="P43" s="104">
        <v>3495</v>
      </c>
      <c r="Q43" s="105">
        <v>0.18477975739999999</v>
      </c>
      <c r="R43" s="95">
        <v>0.15770865940000001</v>
      </c>
      <c r="S43" s="95">
        <v>0.21649767910000001</v>
      </c>
      <c r="T43" s="95">
        <v>1.8168234999999999E-3</v>
      </c>
      <c r="U43" s="97">
        <v>0.2057224607</v>
      </c>
      <c r="V43" s="95">
        <v>0.19122173279999999</v>
      </c>
      <c r="W43" s="95">
        <v>0.22132280779999999</v>
      </c>
      <c r="X43" s="95">
        <v>0.77719299090000005</v>
      </c>
      <c r="Y43" s="95">
        <v>0.66333058580000004</v>
      </c>
      <c r="Z43" s="95">
        <v>0.91060017140000005</v>
      </c>
      <c r="AA43" s="104">
        <v>822</v>
      </c>
      <c r="AB43" s="104">
        <v>3535</v>
      </c>
      <c r="AC43" s="105">
        <v>0.17889207200000001</v>
      </c>
      <c r="AD43" s="95">
        <v>0.1528040504</v>
      </c>
      <c r="AE43" s="95">
        <v>0.209434065</v>
      </c>
      <c r="AF43" s="95">
        <v>1.4902634E-6</v>
      </c>
      <c r="AG43" s="97">
        <v>0.23253182459999999</v>
      </c>
      <c r="AH43" s="95">
        <v>0.2171667521</v>
      </c>
      <c r="AI43" s="95">
        <v>0.24898401310000001</v>
      </c>
      <c r="AJ43" s="95">
        <v>0.67906466669999999</v>
      </c>
      <c r="AK43" s="95">
        <v>0.58003594219999999</v>
      </c>
      <c r="AL43" s="95">
        <v>0.79500042660000003</v>
      </c>
      <c r="AM43" s="95">
        <v>0.72380423760000001</v>
      </c>
      <c r="AN43" s="95">
        <v>0.96813674019999996</v>
      </c>
      <c r="AO43" s="95">
        <v>0.80897805099999998</v>
      </c>
      <c r="AP43" s="95">
        <v>1.1586083783000001</v>
      </c>
      <c r="AQ43" s="95">
        <v>0.26625627219999998</v>
      </c>
      <c r="AR43" s="95">
        <v>1.1084259718</v>
      </c>
      <c r="AS43" s="95">
        <v>0.92446208569999999</v>
      </c>
      <c r="AT43" s="95">
        <v>1.3289978615</v>
      </c>
      <c r="AU43" s="94" t="s">
        <v>28</v>
      </c>
      <c r="AV43" s="94">
        <v>2</v>
      </c>
      <c r="AW43" s="94">
        <v>3</v>
      </c>
      <c r="AX43" s="94" t="s">
        <v>28</v>
      </c>
      <c r="AY43" s="94" t="s">
        <v>28</v>
      </c>
      <c r="AZ43" s="94" t="s">
        <v>28</v>
      </c>
      <c r="BA43" s="94" t="s">
        <v>28</v>
      </c>
      <c r="BB43" s="94" t="s">
        <v>28</v>
      </c>
      <c r="BC43" s="106" t="s">
        <v>234</v>
      </c>
      <c r="BD43" s="107">
        <v>636</v>
      </c>
      <c r="BE43" s="107">
        <v>719</v>
      </c>
      <c r="BF43" s="107">
        <v>822</v>
      </c>
    </row>
    <row r="44" spans="1:93" x14ac:dyDescent="0.3">
      <c r="A44" s="9"/>
      <c r="B44" t="s">
        <v>137</v>
      </c>
      <c r="C44" s="94">
        <v>1970</v>
      </c>
      <c r="D44" s="104">
        <v>5879</v>
      </c>
      <c r="E44" s="105">
        <v>0.2307430439</v>
      </c>
      <c r="F44" s="95">
        <v>0.19930902580000001</v>
      </c>
      <c r="G44" s="95">
        <v>0.26713467749999997</v>
      </c>
      <c r="H44" s="95">
        <v>8.3019588899999996E-2</v>
      </c>
      <c r="I44" s="97">
        <v>0.33509100190000002</v>
      </c>
      <c r="J44" s="95">
        <v>0.32061581700000003</v>
      </c>
      <c r="K44" s="95">
        <v>0.35021971340000002</v>
      </c>
      <c r="L44" s="95">
        <v>1.1382835778</v>
      </c>
      <c r="M44" s="95">
        <v>0.98321573230000003</v>
      </c>
      <c r="N44" s="95">
        <v>1.3178079447</v>
      </c>
      <c r="O44" s="104">
        <v>2192</v>
      </c>
      <c r="P44" s="104">
        <v>6003</v>
      </c>
      <c r="Q44" s="105">
        <v>0.25426605569999999</v>
      </c>
      <c r="R44" s="95">
        <v>0.21977590399999999</v>
      </c>
      <c r="S44" s="95">
        <v>0.29416885970000001</v>
      </c>
      <c r="T44" s="95">
        <v>0.36660329759999999</v>
      </c>
      <c r="U44" s="97">
        <v>0.36515075800000002</v>
      </c>
      <c r="V44" s="95">
        <v>0.350180084</v>
      </c>
      <c r="W44" s="95">
        <v>0.3807614486</v>
      </c>
      <c r="X44" s="95">
        <v>1.0694558704999999</v>
      </c>
      <c r="Y44" s="95">
        <v>0.92438855080000004</v>
      </c>
      <c r="Z44" s="95">
        <v>1.2372890794</v>
      </c>
      <c r="AA44" s="104">
        <v>2494</v>
      </c>
      <c r="AB44" s="104">
        <v>6308</v>
      </c>
      <c r="AC44" s="105">
        <v>0.25755517169999997</v>
      </c>
      <c r="AD44" s="95">
        <v>0.2228240256</v>
      </c>
      <c r="AE44" s="95">
        <v>0.29769979359999998</v>
      </c>
      <c r="AF44" s="95">
        <v>0.7598866246</v>
      </c>
      <c r="AG44" s="97">
        <v>0.39537095750000001</v>
      </c>
      <c r="AH44" s="95">
        <v>0.38015461569999998</v>
      </c>
      <c r="AI44" s="95">
        <v>0.4111963595</v>
      </c>
      <c r="AJ44" s="95">
        <v>0.97766555479999995</v>
      </c>
      <c r="AK44" s="95">
        <v>0.84582799580000001</v>
      </c>
      <c r="AL44" s="95">
        <v>1.1300523767999999</v>
      </c>
      <c r="AM44" s="95">
        <v>0.8722820188</v>
      </c>
      <c r="AN44" s="95">
        <v>1.0129357259</v>
      </c>
      <c r="AO44" s="95">
        <v>0.86602111999999998</v>
      </c>
      <c r="AP44" s="95">
        <v>1.1847733975999999</v>
      </c>
      <c r="AQ44" s="95">
        <v>0.2289509642</v>
      </c>
      <c r="AR44" s="95">
        <v>1.1019446192</v>
      </c>
      <c r="AS44" s="95">
        <v>0.9407528436</v>
      </c>
      <c r="AT44" s="95">
        <v>1.2907555392000001</v>
      </c>
      <c r="AU44" s="94" t="s">
        <v>28</v>
      </c>
      <c r="AV44" s="94" t="s">
        <v>28</v>
      </c>
      <c r="AW44" s="94" t="s">
        <v>28</v>
      </c>
      <c r="AX44" s="94" t="s">
        <v>28</v>
      </c>
      <c r="AY44" s="94" t="s">
        <v>28</v>
      </c>
      <c r="AZ44" s="94" t="s">
        <v>28</v>
      </c>
      <c r="BA44" s="94" t="s">
        <v>28</v>
      </c>
      <c r="BB44" s="94" t="s">
        <v>28</v>
      </c>
      <c r="BC44" s="106" t="s">
        <v>28</v>
      </c>
      <c r="BD44" s="107">
        <v>1970</v>
      </c>
      <c r="BE44" s="107">
        <v>2192</v>
      </c>
      <c r="BF44" s="107">
        <v>2494</v>
      </c>
    </row>
    <row r="45" spans="1:93" x14ac:dyDescent="0.3">
      <c r="A45" s="9"/>
      <c r="B45" t="s">
        <v>139</v>
      </c>
      <c r="C45" s="94">
        <v>1571</v>
      </c>
      <c r="D45" s="104">
        <v>8650</v>
      </c>
      <c r="E45" s="105">
        <v>0.1685289348</v>
      </c>
      <c r="F45" s="95">
        <v>0.14574504839999999</v>
      </c>
      <c r="G45" s="95">
        <v>0.19487455770000001</v>
      </c>
      <c r="H45" s="95">
        <v>1.27030085E-2</v>
      </c>
      <c r="I45" s="97">
        <v>0.1816184971</v>
      </c>
      <c r="J45" s="95">
        <v>0.172856027</v>
      </c>
      <c r="K45" s="95">
        <v>0.190825157</v>
      </c>
      <c r="L45" s="95">
        <v>0.83137378939999995</v>
      </c>
      <c r="M45" s="95">
        <v>0.71897809940000001</v>
      </c>
      <c r="N45" s="95">
        <v>0.96133996060000004</v>
      </c>
      <c r="O45" s="104">
        <v>1903</v>
      </c>
      <c r="P45" s="104">
        <v>9480</v>
      </c>
      <c r="Q45" s="105">
        <v>0.18616644039999999</v>
      </c>
      <c r="R45" s="95">
        <v>0.1613456264</v>
      </c>
      <c r="S45" s="95">
        <v>0.21480559660000001</v>
      </c>
      <c r="T45" s="95">
        <v>8.0753400000000005E-4</v>
      </c>
      <c r="U45" s="97">
        <v>0.20073839660000001</v>
      </c>
      <c r="V45" s="95">
        <v>0.1919189888</v>
      </c>
      <c r="W45" s="95">
        <v>0.2099630898</v>
      </c>
      <c r="X45" s="95">
        <v>0.7830254498</v>
      </c>
      <c r="Y45" s="95">
        <v>0.67862785260000003</v>
      </c>
      <c r="Z45" s="95">
        <v>0.90348318699999997</v>
      </c>
      <c r="AA45" s="104">
        <v>2476</v>
      </c>
      <c r="AB45" s="104">
        <v>10177</v>
      </c>
      <c r="AC45" s="105">
        <v>0.21590716870000001</v>
      </c>
      <c r="AD45" s="95">
        <v>0.18741356870000001</v>
      </c>
      <c r="AE45" s="95">
        <v>0.24873282020000001</v>
      </c>
      <c r="AF45" s="95">
        <v>5.8612654000000002E-3</v>
      </c>
      <c r="AG45" s="97">
        <v>0.24329370149999999</v>
      </c>
      <c r="AH45" s="95">
        <v>0.2338969327</v>
      </c>
      <c r="AI45" s="95">
        <v>0.25306798380000001</v>
      </c>
      <c r="AJ45" s="95">
        <v>0.81957197940000004</v>
      </c>
      <c r="AK45" s="95">
        <v>0.71141180910000001</v>
      </c>
      <c r="AL45" s="95">
        <v>0.94417638400000004</v>
      </c>
      <c r="AM45" s="95">
        <v>5.4557173600000002E-2</v>
      </c>
      <c r="AN45" s="95">
        <v>1.1597534346</v>
      </c>
      <c r="AO45" s="95">
        <v>0.99710711679999997</v>
      </c>
      <c r="AP45" s="95">
        <v>1.3489303268999999</v>
      </c>
      <c r="AQ45" s="95">
        <v>0.20689281039999999</v>
      </c>
      <c r="AR45" s="95">
        <v>1.1046556527</v>
      </c>
      <c r="AS45" s="95">
        <v>0.94645750110000004</v>
      </c>
      <c r="AT45" s="95">
        <v>1.2892962544</v>
      </c>
      <c r="AU45" s="94" t="s">
        <v>28</v>
      </c>
      <c r="AV45" s="94">
        <v>2</v>
      </c>
      <c r="AW45" s="94" t="s">
        <v>28</v>
      </c>
      <c r="AX45" s="94" t="s">
        <v>28</v>
      </c>
      <c r="AY45" s="94" t="s">
        <v>28</v>
      </c>
      <c r="AZ45" s="94" t="s">
        <v>28</v>
      </c>
      <c r="BA45" s="94" t="s">
        <v>28</v>
      </c>
      <c r="BB45" s="94" t="s">
        <v>28</v>
      </c>
      <c r="BC45" s="106">
        <v>-2</v>
      </c>
      <c r="BD45" s="107">
        <v>1571</v>
      </c>
      <c r="BE45" s="107">
        <v>1903</v>
      </c>
      <c r="BF45" s="107">
        <v>2476</v>
      </c>
    </row>
    <row r="46" spans="1:93" x14ac:dyDescent="0.3">
      <c r="A46" s="9"/>
      <c r="B46" t="s">
        <v>143</v>
      </c>
      <c r="C46" s="94">
        <v>904</v>
      </c>
      <c r="D46" s="104">
        <v>4158</v>
      </c>
      <c r="E46" s="105">
        <v>0.1873690606</v>
      </c>
      <c r="F46" s="95">
        <v>0.16071531089999999</v>
      </c>
      <c r="G46" s="95">
        <v>0.21844318800000001</v>
      </c>
      <c r="H46" s="95">
        <v>0.31476489839999999</v>
      </c>
      <c r="I46" s="97">
        <v>0.2174122174</v>
      </c>
      <c r="J46" s="95">
        <v>0.20369173309999999</v>
      </c>
      <c r="K46" s="95">
        <v>0.23205690070000001</v>
      </c>
      <c r="L46" s="95">
        <v>0.92431442809999997</v>
      </c>
      <c r="M46" s="95">
        <v>0.79282823010000003</v>
      </c>
      <c r="N46" s="95">
        <v>1.0776068884000001</v>
      </c>
      <c r="O46" s="104">
        <v>1008</v>
      </c>
      <c r="P46" s="104">
        <v>4123</v>
      </c>
      <c r="Q46" s="105">
        <v>0.2076094903</v>
      </c>
      <c r="R46" s="95">
        <v>0.17822959990000001</v>
      </c>
      <c r="S46" s="95">
        <v>0.24183244819999999</v>
      </c>
      <c r="T46" s="95">
        <v>8.1609844500000001E-2</v>
      </c>
      <c r="U46" s="97">
        <v>0.24448217320000001</v>
      </c>
      <c r="V46" s="95">
        <v>0.22984595690000001</v>
      </c>
      <c r="W46" s="95">
        <v>0.2600503998</v>
      </c>
      <c r="X46" s="95">
        <v>0.87321600060000004</v>
      </c>
      <c r="Y46" s="95">
        <v>0.74964269770000003</v>
      </c>
      <c r="Z46" s="95">
        <v>1.0171594895</v>
      </c>
      <c r="AA46" s="104">
        <v>1068</v>
      </c>
      <c r="AB46" s="104">
        <v>4273</v>
      </c>
      <c r="AC46" s="105">
        <v>0.20217130450000001</v>
      </c>
      <c r="AD46" s="95">
        <v>0.17365421980000001</v>
      </c>
      <c r="AE46" s="95">
        <v>0.23537139730000001</v>
      </c>
      <c r="AF46" s="95">
        <v>6.4453229999999995E-4</v>
      </c>
      <c r="AG46" s="97">
        <v>0.2499414931</v>
      </c>
      <c r="AH46" s="95">
        <v>0.23539217170000001</v>
      </c>
      <c r="AI46" s="95">
        <v>0.26539009149999998</v>
      </c>
      <c r="AJ46" s="95">
        <v>0.76743137890000002</v>
      </c>
      <c r="AK46" s="95">
        <v>0.65918206189999995</v>
      </c>
      <c r="AL46" s="95">
        <v>0.89345714249999997</v>
      </c>
      <c r="AM46" s="95">
        <v>0.75886578459999998</v>
      </c>
      <c r="AN46" s="95">
        <v>0.97380569719999999</v>
      </c>
      <c r="AO46" s="95">
        <v>0.82199586339999997</v>
      </c>
      <c r="AP46" s="95">
        <v>1.1536524428999999</v>
      </c>
      <c r="AQ46" s="95">
        <v>0.23889180900000001</v>
      </c>
      <c r="AR46" s="95">
        <v>1.1080243966000001</v>
      </c>
      <c r="AS46" s="95">
        <v>0.93414188600000003</v>
      </c>
      <c r="AT46" s="95">
        <v>1.3142736471000001</v>
      </c>
      <c r="AU46" s="94" t="s">
        <v>28</v>
      </c>
      <c r="AV46" s="94" t="s">
        <v>28</v>
      </c>
      <c r="AW46" s="94">
        <v>3</v>
      </c>
      <c r="AX46" s="94" t="s">
        <v>28</v>
      </c>
      <c r="AY46" s="94" t="s">
        <v>28</v>
      </c>
      <c r="AZ46" s="94" t="s">
        <v>28</v>
      </c>
      <c r="BA46" s="94" t="s">
        <v>28</v>
      </c>
      <c r="BB46" s="94" t="s">
        <v>28</v>
      </c>
      <c r="BC46" s="106">
        <v>-3</v>
      </c>
      <c r="BD46" s="107">
        <v>904</v>
      </c>
      <c r="BE46" s="107">
        <v>1008</v>
      </c>
      <c r="BF46" s="107">
        <v>1068</v>
      </c>
    </row>
    <row r="47" spans="1:93" x14ac:dyDescent="0.3">
      <c r="A47" s="9"/>
      <c r="B47" t="s">
        <v>145</v>
      </c>
      <c r="C47" s="94">
        <v>938</v>
      </c>
      <c r="D47" s="104">
        <v>6513</v>
      </c>
      <c r="E47" s="105">
        <v>0.1575897288</v>
      </c>
      <c r="F47" s="95">
        <v>0.13551317560000001</v>
      </c>
      <c r="G47" s="95">
        <v>0.1832627899</v>
      </c>
      <c r="H47" s="95">
        <v>1.0762959E-3</v>
      </c>
      <c r="I47" s="97">
        <v>0.144019653</v>
      </c>
      <c r="J47" s="95">
        <v>0.13509181749999999</v>
      </c>
      <c r="K47" s="95">
        <v>0.15353750390000001</v>
      </c>
      <c r="L47" s="95">
        <v>0.77740935239999998</v>
      </c>
      <c r="M47" s="95">
        <v>0.66850302299999997</v>
      </c>
      <c r="N47" s="95">
        <v>0.90405769380000001</v>
      </c>
      <c r="O47" s="104">
        <v>986</v>
      </c>
      <c r="P47" s="104">
        <v>7068</v>
      </c>
      <c r="Q47" s="105">
        <v>0.15436331340000001</v>
      </c>
      <c r="R47" s="95">
        <v>0.1328408086</v>
      </c>
      <c r="S47" s="95">
        <v>0.17937283549999999</v>
      </c>
      <c r="T47" s="95">
        <v>1.7227709E-8</v>
      </c>
      <c r="U47" s="97">
        <v>0.13950198080000001</v>
      </c>
      <c r="V47" s="95">
        <v>0.13106073360000001</v>
      </c>
      <c r="W47" s="95">
        <v>0.14848690449999999</v>
      </c>
      <c r="X47" s="95">
        <v>0.64925989129999995</v>
      </c>
      <c r="Y47" s="95">
        <v>0.55873514930000001</v>
      </c>
      <c r="Z47" s="95">
        <v>0.75445120460000004</v>
      </c>
      <c r="AA47" s="104">
        <v>960</v>
      </c>
      <c r="AB47" s="104">
        <v>7484</v>
      </c>
      <c r="AC47" s="105">
        <v>0.13412643639999999</v>
      </c>
      <c r="AD47" s="95">
        <v>0.115357128</v>
      </c>
      <c r="AE47" s="95">
        <v>0.15594962579999999</v>
      </c>
      <c r="AF47" s="95">
        <v>1.687108E-18</v>
      </c>
      <c r="AG47" s="97">
        <v>0.1282736505</v>
      </c>
      <c r="AH47" s="95">
        <v>0.1204106893</v>
      </c>
      <c r="AI47" s="95">
        <v>0.13665007230000001</v>
      </c>
      <c r="AJ47" s="95">
        <v>0.50913672600000004</v>
      </c>
      <c r="AK47" s="95">
        <v>0.4378894424</v>
      </c>
      <c r="AL47" s="95">
        <v>0.59197637709999995</v>
      </c>
      <c r="AM47" s="95">
        <v>9.7322442499999995E-2</v>
      </c>
      <c r="AN47" s="95">
        <v>0.86890099389999997</v>
      </c>
      <c r="AO47" s="95">
        <v>0.73590957400000001</v>
      </c>
      <c r="AP47" s="95">
        <v>1.0259262332000001</v>
      </c>
      <c r="AQ47" s="95">
        <v>0.80733262620000001</v>
      </c>
      <c r="AR47" s="95">
        <v>0.97952648630000005</v>
      </c>
      <c r="AS47" s="95">
        <v>0.82949453920000005</v>
      </c>
      <c r="AT47" s="95">
        <v>1.1566949413000001</v>
      </c>
      <c r="AU47" s="94">
        <v>1</v>
      </c>
      <c r="AV47" s="94">
        <v>2</v>
      </c>
      <c r="AW47" s="94">
        <v>3</v>
      </c>
      <c r="AX47" s="94" t="s">
        <v>28</v>
      </c>
      <c r="AY47" s="94" t="s">
        <v>28</v>
      </c>
      <c r="AZ47" s="94" t="s">
        <v>28</v>
      </c>
      <c r="BA47" s="94" t="s">
        <v>28</v>
      </c>
      <c r="BB47" s="94" t="s">
        <v>28</v>
      </c>
      <c r="BC47" s="106" t="s">
        <v>233</v>
      </c>
      <c r="BD47" s="107">
        <v>938</v>
      </c>
      <c r="BE47" s="107">
        <v>986</v>
      </c>
      <c r="BF47" s="107">
        <v>960</v>
      </c>
      <c r="BQ47" s="46"/>
      <c r="CO47" s="4"/>
    </row>
    <row r="48" spans="1:93" x14ac:dyDescent="0.3">
      <c r="A48" s="9"/>
      <c r="B48" t="s">
        <v>97</v>
      </c>
      <c r="C48" s="94">
        <v>2158</v>
      </c>
      <c r="D48" s="104">
        <v>9775</v>
      </c>
      <c r="E48" s="105">
        <v>0.1918761356</v>
      </c>
      <c r="F48" s="95">
        <v>0.16650341190000001</v>
      </c>
      <c r="G48" s="95">
        <v>0.22111529730000001</v>
      </c>
      <c r="H48" s="95">
        <v>0.44778971179999999</v>
      </c>
      <c r="I48" s="97">
        <v>0.2207672634</v>
      </c>
      <c r="J48" s="95">
        <v>0.2116465766</v>
      </c>
      <c r="K48" s="95">
        <v>0.23028099669999999</v>
      </c>
      <c r="L48" s="95">
        <v>0.94654837879999998</v>
      </c>
      <c r="M48" s="95">
        <v>0.82138163809999998</v>
      </c>
      <c r="N48" s="95">
        <v>1.0907887294</v>
      </c>
      <c r="O48" s="104">
        <v>2749</v>
      </c>
      <c r="P48" s="104">
        <v>10360</v>
      </c>
      <c r="Q48" s="105">
        <v>0.22853104260000001</v>
      </c>
      <c r="R48" s="95">
        <v>0.19862542580000001</v>
      </c>
      <c r="S48" s="95">
        <v>0.26293933520000001</v>
      </c>
      <c r="T48" s="95">
        <v>0.58038289190000003</v>
      </c>
      <c r="U48" s="97">
        <v>0.26534749029999999</v>
      </c>
      <c r="V48" s="95">
        <v>0.25561142170000001</v>
      </c>
      <c r="W48" s="95">
        <v>0.27545439939999999</v>
      </c>
      <c r="X48" s="95">
        <v>0.96121310589999998</v>
      </c>
      <c r="Y48" s="95">
        <v>0.83542857159999995</v>
      </c>
      <c r="Z48" s="95">
        <v>1.1059361223999999</v>
      </c>
      <c r="AA48" s="104">
        <v>2815</v>
      </c>
      <c r="AB48" s="104">
        <v>10528</v>
      </c>
      <c r="AC48" s="105">
        <v>0.22083840960000001</v>
      </c>
      <c r="AD48" s="95">
        <v>0.1919133676</v>
      </c>
      <c r="AE48" s="95">
        <v>0.25412301259999998</v>
      </c>
      <c r="AF48" s="95">
        <v>1.3793042E-2</v>
      </c>
      <c r="AG48" s="97">
        <v>0.26738221880000002</v>
      </c>
      <c r="AH48" s="95">
        <v>0.25768506089999998</v>
      </c>
      <c r="AI48" s="95">
        <v>0.27744429840000001</v>
      </c>
      <c r="AJ48" s="95">
        <v>0.83829070409999995</v>
      </c>
      <c r="AK48" s="95">
        <v>0.72849280329999999</v>
      </c>
      <c r="AL48" s="95">
        <v>0.96463726400000005</v>
      </c>
      <c r="AM48" s="95">
        <v>0.64874875489999995</v>
      </c>
      <c r="AN48" s="95">
        <v>0.96633878289999997</v>
      </c>
      <c r="AO48" s="95">
        <v>0.83395599190000003</v>
      </c>
      <c r="AP48" s="95">
        <v>1.1197361160999999</v>
      </c>
      <c r="AQ48" s="95">
        <v>2.11945719E-2</v>
      </c>
      <c r="AR48" s="95">
        <v>1.1910342151</v>
      </c>
      <c r="AS48" s="95">
        <v>1.0264814863</v>
      </c>
      <c r="AT48" s="95">
        <v>1.3819659881999999</v>
      </c>
      <c r="AU48" s="94" t="s">
        <v>28</v>
      </c>
      <c r="AV48" s="94" t="s">
        <v>28</v>
      </c>
      <c r="AW48" s="94" t="s">
        <v>28</v>
      </c>
      <c r="AX48" s="94" t="s">
        <v>28</v>
      </c>
      <c r="AY48" s="94" t="s">
        <v>28</v>
      </c>
      <c r="AZ48" s="94" t="s">
        <v>28</v>
      </c>
      <c r="BA48" s="94" t="s">
        <v>28</v>
      </c>
      <c r="BB48" s="94" t="s">
        <v>28</v>
      </c>
      <c r="BC48" s="106" t="s">
        <v>28</v>
      </c>
      <c r="BD48" s="107">
        <v>2158</v>
      </c>
      <c r="BE48" s="107">
        <v>2749</v>
      </c>
      <c r="BF48" s="107">
        <v>2815</v>
      </c>
    </row>
    <row r="49" spans="1:93" x14ac:dyDescent="0.3">
      <c r="A49" s="9"/>
      <c r="B49" t="s">
        <v>144</v>
      </c>
      <c r="C49" s="94">
        <v>1504</v>
      </c>
      <c r="D49" s="104">
        <v>6811</v>
      </c>
      <c r="E49" s="105">
        <v>0.23206320599999999</v>
      </c>
      <c r="F49" s="95">
        <v>0.2007859206</v>
      </c>
      <c r="G49" s="95">
        <v>0.26821268850000002</v>
      </c>
      <c r="H49" s="95">
        <v>6.7137301900000002E-2</v>
      </c>
      <c r="I49" s="97">
        <v>0.22081926299999999</v>
      </c>
      <c r="J49" s="95">
        <v>0.20993665449999999</v>
      </c>
      <c r="K49" s="95">
        <v>0.23226599949999999</v>
      </c>
      <c r="L49" s="95">
        <v>1.1447960983000001</v>
      </c>
      <c r="M49" s="95">
        <v>0.99050143459999995</v>
      </c>
      <c r="N49" s="95">
        <v>1.3231259044999999</v>
      </c>
      <c r="O49" s="104">
        <v>1301</v>
      </c>
      <c r="P49" s="104">
        <v>6370</v>
      </c>
      <c r="Q49" s="105">
        <v>0.20203159919999999</v>
      </c>
      <c r="R49" s="95">
        <v>0.17450785160000001</v>
      </c>
      <c r="S49" s="95">
        <v>0.2338964506</v>
      </c>
      <c r="T49" s="95">
        <v>2.9345918299999999E-2</v>
      </c>
      <c r="U49" s="97">
        <v>0.2042386185</v>
      </c>
      <c r="V49" s="95">
        <v>0.1934366917</v>
      </c>
      <c r="W49" s="95">
        <v>0.21564374850000001</v>
      </c>
      <c r="X49" s="95">
        <v>0.84975510889999994</v>
      </c>
      <c r="Y49" s="95">
        <v>0.73398883650000002</v>
      </c>
      <c r="Z49" s="95">
        <v>0.98378028279999996</v>
      </c>
      <c r="AA49" s="104">
        <v>1248</v>
      </c>
      <c r="AB49" s="104">
        <v>7507</v>
      </c>
      <c r="AC49" s="105">
        <v>0.1621846955</v>
      </c>
      <c r="AD49" s="95">
        <v>0.13999361799999999</v>
      </c>
      <c r="AE49" s="95">
        <v>0.18789338999999999</v>
      </c>
      <c r="AF49" s="95">
        <v>1.036123E-10</v>
      </c>
      <c r="AG49" s="97">
        <v>0.16624483819999999</v>
      </c>
      <c r="AH49" s="95">
        <v>0.15727267389999999</v>
      </c>
      <c r="AI49" s="95">
        <v>0.17572885059999999</v>
      </c>
      <c r="AJ49" s="95">
        <v>0.61564436590000005</v>
      </c>
      <c r="AK49" s="95">
        <v>0.53140823120000003</v>
      </c>
      <c r="AL49" s="95">
        <v>0.71323318489999998</v>
      </c>
      <c r="AM49" s="95">
        <v>6.9238216999999999E-3</v>
      </c>
      <c r="AN49" s="95">
        <v>0.80276895370000001</v>
      </c>
      <c r="AO49" s="95">
        <v>0.68445378489999997</v>
      </c>
      <c r="AP49" s="95">
        <v>0.94153616689999997</v>
      </c>
      <c r="AQ49" s="95">
        <v>8.4090004400000001E-2</v>
      </c>
      <c r="AR49" s="95">
        <v>0.8705886759</v>
      </c>
      <c r="AS49" s="95">
        <v>0.743916511</v>
      </c>
      <c r="AT49" s="95">
        <v>1.0188302469999999</v>
      </c>
      <c r="AU49" s="94" t="s">
        <v>28</v>
      </c>
      <c r="AV49" s="94" t="s">
        <v>28</v>
      </c>
      <c r="AW49" s="94">
        <v>3</v>
      </c>
      <c r="AX49" s="94" t="s">
        <v>28</v>
      </c>
      <c r="AY49" s="94" t="s">
        <v>28</v>
      </c>
      <c r="AZ49" s="94" t="s">
        <v>28</v>
      </c>
      <c r="BA49" s="94" t="s">
        <v>28</v>
      </c>
      <c r="BB49" s="94" t="s">
        <v>28</v>
      </c>
      <c r="BC49" s="106">
        <v>-3</v>
      </c>
      <c r="BD49" s="107">
        <v>1504</v>
      </c>
      <c r="BE49" s="107">
        <v>1301</v>
      </c>
      <c r="BF49" s="107">
        <v>1248</v>
      </c>
      <c r="BQ49" s="46"/>
    </row>
    <row r="50" spans="1:93" x14ac:dyDescent="0.3">
      <c r="A50" s="9"/>
      <c r="B50" t="s">
        <v>146</v>
      </c>
      <c r="C50" s="94">
        <v>842</v>
      </c>
      <c r="D50" s="104">
        <v>6215</v>
      </c>
      <c r="E50" s="105">
        <v>0.15021184539999999</v>
      </c>
      <c r="F50" s="95">
        <v>0.1289100369</v>
      </c>
      <c r="G50" s="95">
        <v>0.1750336827</v>
      </c>
      <c r="H50" s="95">
        <v>1.223323E-4</v>
      </c>
      <c r="I50" s="97">
        <v>0.13547868060000001</v>
      </c>
      <c r="J50" s="95">
        <v>0.12663000269999999</v>
      </c>
      <c r="K50" s="95">
        <v>0.14494568829999999</v>
      </c>
      <c r="L50" s="95">
        <v>0.7410133538</v>
      </c>
      <c r="M50" s="95">
        <v>0.63592893439999998</v>
      </c>
      <c r="N50" s="95">
        <v>0.86346250449999995</v>
      </c>
      <c r="O50" s="104">
        <v>791</v>
      </c>
      <c r="P50" s="104">
        <v>6165</v>
      </c>
      <c r="Q50" s="105">
        <v>0.1393053461</v>
      </c>
      <c r="R50" s="95">
        <v>0.1193812912</v>
      </c>
      <c r="S50" s="95">
        <v>0.16255461190000001</v>
      </c>
      <c r="T50" s="95">
        <v>1.135707E-11</v>
      </c>
      <c r="U50" s="97">
        <v>0.1283049473</v>
      </c>
      <c r="V50" s="95">
        <v>0.11966803500000001</v>
      </c>
      <c r="W50" s="95">
        <v>0.13756521939999999</v>
      </c>
      <c r="X50" s="95">
        <v>0.58592532070000003</v>
      </c>
      <c r="Y50" s="95">
        <v>0.50212373960000001</v>
      </c>
      <c r="Z50" s="95">
        <v>0.68371290650000005</v>
      </c>
      <c r="AA50" s="104">
        <v>834</v>
      </c>
      <c r="AB50" s="104">
        <v>6103</v>
      </c>
      <c r="AC50" s="105">
        <v>0.1340164505</v>
      </c>
      <c r="AD50" s="95">
        <v>0.1148899761</v>
      </c>
      <c r="AE50" s="95">
        <v>0.15632703240000001</v>
      </c>
      <c r="AF50" s="95">
        <v>7.8082560000000002E-18</v>
      </c>
      <c r="AG50" s="97">
        <v>0.13665410450000001</v>
      </c>
      <c r="AH50" s="95">
        <v>0.1276873818</v>
      </c>
      <c r="AI50" s="95">
        <v>0.14625050680000001</v>
      </c>
      <c r="AJ50" s="95">
        <v>0.50871922540000003</v>
      </c>
      <c r="AK50" s="95">
        <v>0.436116159</v>
      </c>
      <c r="AL50" s="95">
        <v>0.59340899209999998</v>
      </c>
      <c r="AM50" s="95">
        <v>0.66059569210000002</v>
      </c>
      <c r="AN50" s="95">
        <v>0.96203379290000002</v>
      </c>
      <c r="AO50" s="95">
        <v>0.80938885569999997</v>
      </c>
      <c r="AP50" s="95">
        <v>1.1434664714</v>
      </c>
      <c r="AQ50" s="95">
        <v>0.38985112869999999</v>
      </c>
      <c r="AR50" s="95">
        <v>0.92739254839999996</v>
      </c>
      <c r="AS50" s="95">
        <v>0.78099214559999997</v>
      </c>
      <c r="AT50" s="95">
        <v>1.1012363488000001</v>
      </c>
      <c r="AU50" s="94">
        <v>1</v>
      </c>
      <c r="AV50" s="94">
        <v>2</v>
      </c>
      <c r="AW50" s="94">
        <v>3</v>
      </c>
      <c r="AX50" s="94" t="s">
        <v>28</v>
      </c>
      <c r="AY50" s="94" t="s">
        <v>28</v>
      </c>
      <c r="AZ50" s="94" t="s">
        <v>28</v>
      </c>
      <c r="BA50" s="94" t="s">
        <v>28</v>
      </c>
      <c r="BB50" s="94" t="s">
        <v>28</v>
      </c>
      <c r="BC50" s="106" t="s">
        <v>233</v>
      </c>
      <c r="BD50" s="107">
        <v>842</v>
      </c>
      <c r="BE50" s="107">
        <v>791</v>
      </c>
      <c r="BF50" s="107">
        <v>834</v>
      </c>
    </row>
    <row r="51" spans="1:93" x14ac:dyDescent="0.3">
      <c r="A51" s="9"/>
      <c r="B51" t="s">
        <v>147</v>
      </c>
      <c r="C51" s="94">
        <v>516</v>
      </c>
      <c r="D51" s="104">
        <v>3481</v>
      </c>
      <c r="E51" s="105">
        <v>0.2097833616</v>
      </c>
      <c r="F51" s="95">
        <v>0.17793817989999999</v>
      </c>
      <c r="G51" s="95">
        <v>0.24732780130000001</v>
      </c>
      <c r="H51" s="95">
        <v>0.68310159179999996</v>
      </c>
      <c r="I51" s="97">
        <v>0.1482332663</v>
      </c>
      <c r="J51" s="95">
        <v>0.1359795563</v>
      </c>
      <c r="K51" s="95">
        <v>0.16159121139999999</v>
      </c>
      <c r="L51" s="95">
        <v>1.0348869086000001</v>
      </c>
      <c r="M51" s="95">
        <v>0.87779074329999995</v>
      </c>
      <c r="N51" s="95">
        <v>1.2200982087000001</v>
      </c>
      <c r="O51" s="104">
        <v>667</v>
      </c>
      <c r="P51" s="104">
        <v>3673</v>
      </c>
      <c r="Q51" s="105">
        <v>0.2506466081</v>
      </c>
      <c r="R51" s="95">
        <v>0.21376404609999999</v>
      </c>
      <c r="S51" s="95">
        <v>0.2938928381</v>
      </c>
      <c r="T51" s="95">
        <v>0.51548956810000002</v>
      </c>
      <c r="U51" s="97">
        <v>0.18159542610000001</v>
      </c>
      <c r="V51" s="95">
        <v>0.16832408030000001</v>
      </c>
      <c r="W51" s="95">
        <v>0.19591313799999999</v>
      </c>
      <c r="X51" s="95">
        <v>1.0542322915</v>
      </c>
      <c r="Y51" s="95">
        <v>0.89910237280000005</v>
      </c>
      <c r="Z51" s="95">
        <v>1.2361281183999999</v>
      </c>
      <c r="AA51" s="104">
        <v>430</v>
      </c>
      <c r="AB51" s="104">
        <v>3901</v>
      </c>
      <c r="AC51" s="105">
        <v>0.15123152000000001</v>
      </c>
      <c r="AD51" s="95">
        <v>0.12764963460000001</v>
      </c>
      <c r="AE51" s="95">
        <v>0.1791699028</v>
      </c>
      <c r="AF51" s="95">
        <v>1.3913510000000001E-10</v>
      </c>
      <c r="AG51" s="97">
        <v>0.11022814659999999</v>
      </c>
      <c r="AH51" s="95">
        <v>0.10028683419999999</v>
      </c>
      <c r="AI51" s="95">
        <v>0.1211549294</v>
      </c>
      <c r="AJ51" s="95">
        <v>0.57406670150000005</v>
      </c>
      <c r="AK51" s="95">
        <v>0.4845511354</v>
      </c>
      <c r="AL51" s="95">
        <v>0.68011929739999999</v>
      </c>
      <c r="AM51" s="95">
        <v>2.0909608999999999E-7</v>
      </c>
      <c r="AN51" s="95">
        <v>0.60336551559999996</v>
      </c>
      <c r="AO51" s="95">
        <v>0.49858057579999998</v>
      </c>
      <c r="AP51" s="95">
        <v>0.73017274040000002</v>
      </c>
      <c r="AQ51" s="95">
        <v>6.12773182E-2</v>
      </c>
      <c r="AR51" s="95">
        <v>1.1947878337</v>
      </c>
      <c r="AS51" s="95">
        <v>0.99162180590000004</v>
      </c>
      <c r="AT51" s="95">
        <v>1.4395790401999999</v>
      </c>
      <c r="AU51" s="94" t="s">
        <v>28</v>
      </c>
      <c r="AV51" s="94" t="s">
        <v>28</v>
      </c>
      <c r="AW51" s="94">
        <v>3</v>
      </c>
      <c r="AX51" s="94" t="s">
        <v>28</v>
      </c>
      <c r="AY51" s="94" t="s">
        <v>231</v>
      </c>
      <c r="AZ51" s="94" t="s">
        <v>28</v>
      </c>
      <c r="BA51" s="94" t="s">
        <v>28</v>
      </c>
      <c r="BB51" s="94" t="s">
        <v>28</v>
      </c>
      <c r="BC51" s="106" t="s">
        <v>435</v>
      </c>
      <c r="BD51" s="107">
        <v>516</v>
      </c>
      <c r="BE51" s="107">
        <v>667</v>
      </c>
      <c r="BF51" s="107">
        <v>430</v>
      </c>
      <c r="BQ51" s="46"/>
      <c r="CC51" s="4"/>
      <c r="CO51" s="4"/>
    </row>
    <row r="52" spans="1:93" s="3" customFormat="1" x14ac:dyDescent="0.3">
      <c r="A52" s="9"/>
      <c r="B52" s="3" t="s">
        <v>82</v>
      </c>
      <c r="C52" s="100">
        <v>3080</v>
      </c>
      <c r="D52" s="101">
        <v>15131</v>
      </c>
      <c r="E52" s="96">
        <v>0.20177701249999999</v>
      </c>
      <c r="F52" s="102">
        <v>0.17565059</v>
      </c>
      <c r="G52" s="102">
        <v>0.2317895019</v>
      </c>
      <c r="H52" s="102">
        <v>0.94793399050000005</v>
      </c>
      <c r="I52" s="103">
        <v>0.20355561429999999</v>
      </c>
      <c r="J52" s="102">
        <v>0.19649228269999999</v>
      </c>
      <c r="K52" s="102">
        <v>0.2108728523</v>
      </c>
      <c r="L52" s="102">
        <v>0.99539061200000001</v>
      </c>
      <c r="M52" s="102">
        <v>0.86650578349999996</v>
      </c>
      <c r="N52" s="102">
        <v>1.1434458827</v>
      </c>
      <c r="O52" s="101">
        <v>3673</v>
      </c>
      <c r="P52" s="101">
        <v>15814</v>
      </c>
      <c r="Q52" s="96">
        <v>0.2305999363</v>
      </c>
      <c r="R52" s="102">
        <v>0.2008793106</v>
      </c>
      <c r="S52" s="102">
        <v>0.26471780709999998</v>
      </c>
      <c r="T52" s="102">
        <v>0.6643546924</v>
      </c>
      <c r="U52" s="103">
        <v>0.2322625522</v>
      </c>
      <c r="V52" s="102">
        <v>0.22487138130000001</v>
      </c>
      <c r="W52" s="102">
        <v>0.23989665930000001</v>
      </c>
      <c r="X52" s="102">
        <v>0.96991497709999996</v>
      </c>
      <c r="Y52" s="102">
        <v>0.8449085247</v>
      </c>
      <c r="Z52" s="102">
        <v>1.113416465</v>
      </c>
      <c r="AA52" s="101">
        <v>4619</v>
      </c>
      <c r="AB52" s="101">
        <v>15761</v>
      </c>
      <c r="AC52" s="96">
        <v>0.287148719</v>
      </c>
      <c r="AD52" s="102">
        <v>0.25038632570000002</v>
      </c>
      <c r="AE52" s="102">
        <v>0.32930866559999999</v>
      </c>
      <c r="AF52" s="102">
        <v>0.21759763770000001</v>
      </c>
      <c r="AG52" s="103">
        <v>0.2930651608</v>
      </c>
      <c r="AH52" s="102">
        <v>0.28473427600000001</v>
      </c>
      <c r="AI52" s="102">
        <v>0.3016397945</v>
      </c>
      <c r="AJ52" s="102">
        <v>1.0900010657999999</v>
      </c>
      <c r="AK52" s="102">
        <v>0.95045300160000001</v>
      </c>
      <c r="AL52" s="102">
        <v>1.2500379519</v>
      </c>
      <c r="AM52" s="102">
        <v>2.4520449999999999E-3</v>
      </c>
      <c r="AN52" s="102">
        <v>1.2452246242</v>
      </c>
      <c r="AO52" s="102">
        <v>1.080488458</v>
      </c>
      <c r="AP52" s="102">
        <v>1.4350772127</v>
      </c>
      <c r="AQ52" s="102">
        <v>6.8168864900000001E-2</v>
      </c>
      <c r="AR52" s="102">
        <v>1.1428454282</v>
      </c>
      <c r="AS52" s="102">
        <v>0.99008782839999998</v>
      </c>
      <c r="AT52" s="102">
        <v>1.3191715273</v>
      </c>
      <c r="AU52" s="100" t="s">
        <v>28</v>
      </c>
      <c r="AV52" s="100" t="s">
        <v>28</v>
      </c>
      <c r="AW52" s="100" t="s">
        <v>28</v>
      </c>
      <c r="AX52" s="100" t="s">
        <v>28</v>
      </c>
      <c r="AY52" s="100" t="s">
        <v>231</v>
      </c>
      <c r="AZ52" s="100" t="s">
        <v>28</v>
      </c>
      <c r="BA52" s="100" t="s">
        <v>28</v>
      </c>
      <c r="BB52" s="100" t="s">
        <v>28</v>
      </c>
      <c r="BC52" s="98" t="s">
        <v>273</v>
      </c>
      <c r="BD52" s="99">
        <v>3080</v>
      </c>
      <c r="BE52" s="99">
        <v>3673</v>
      </c>
      <c r="BF52" s="99">
        <v>4619</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4">
        <v>3149</v>
      </c>
      <c r="D53" s="104">
        <v>15329</v>
      </c>
      <c r="E53" s="105">
        <v>0.184703333</v>
      </c>
      <c r="F53" s="95">
        <v>0.1607054664</v>
      </c>
      <c r="G53" s="95">
        <v>0.21228475920000001</v>
      </c>
      <c r="H53" s="95">
        <v>0.190153924</v>
      </c>
      <c r="I53" s="97">
        <v>0.20542762079999999</v>
      </c>
      <c r="J53" s="95">
        <v>0.19837649669999999</v>
      </c>
      <c r="K53" s="95">
        <v>0.21272937119999999</v>
      </c>
      <c r="L53" s="95">
        <v>0.9111640687</v>
      </c>
      <c r="M53" s="95">
        <v>0.79277966580000003</v>
      </c>
      <c r="N53" s="95">
        <v>1.0472266078000001</v>
      </c>
      <c r="O53" s="104">
        <v>3293</v>
      </c>
      <c r="P53" s="104">
        <v>15414</v>
      </c>
      <c r="Q53" s="105">
        <v>0.19272825129999999</v>
      </c>
      <c r="R53" s="95">
        <v>0.16771633399999999</v>
      </c>
      <c r="S53" s="95">
        <v>0.2214702526</v>
      </c>
      <c r="T53" s="95">
        <v>3.0739888E-3</v>
      </c>
      <c r="U53" s="97">
        <v>0.2136369534</v>
      </c>
      <c r="V53" s="95">
        <v>0.20646342070000001</v>
      </c>
      <c r="W53" s="95">
        <v>0.2210597292</v>
      </c>
      <c r="X53" s="95">
        <v>0.81062475769999998</v>
      </c>
      <c r="Y53" s="95">
        <v>0.70542337050000004</v>
      </c>
      <c r="Z53" s="95">
        <v>0.93151506650000004</v>
      </c>
      <c r="AA53" s="104">
        <v>4224</v>
      </c>
      <c r="AB53" s="104">
        <v>15632</v>
      </c>
      <c r="AC53" s="105">
        <v>0.23280102599999999</v>
      </c>
      <c r="AD53" s="95">
        <v>0.20279863419999999</v>
      </c>
      <c r="AE53" s="95">
        <v>0.26724202520000001</v>
      </c>
      <c r="AF53" s="95">
        <v>7.9028235299999999E-2</v>
      </c>
      <c r="AG53" s="97">
        <v>0.27021494369999999</v>
      </c>
      <c r="AH53" s="95">
        <v>0.26218775490000001</v>
      </c>
      <c r="AI53" s="95">
        <v>0.27848789439999999</v>
      </c>
      <c r="AJ53" s="95">
        <v>0.88370015150000003</v>
      </c>
      <c r="AK53" s="95">
        <v>0.76981268859999996</v>
      </c>
      <c r="AL53" s="95">
        <v>1.0144363289</v>
      </c>
      <c r="AM53" s="95">
        <v>1.00482392E-2</v>
      </c>
      <c r="AN53" s="95">
        <v>1.2079237186</v>
      </c>
      <c r="AO53" s="95">
        <v>1.0461038245000001</v>
      </c>
      <c r="AP53" s="95">
        <v>1.3947752372</v>
      </c>
      <c r="AQ53" s="95">
        <v>0.5652662034</v>
      </c>
      <c r="AR53" s="95">
        <v>1.0434476095</v>
      </c>
      <c r="AS53" s="95">
        <v>0.90264098439999996</v>
      </c>
      <c r="AT53" s="95">
        <v>1.2062192305999999</v>
      </c>
      <c r="AU53" s="94" t="s">
        <v>28</v>
      </c>
      <c r="AV53" s="94">
        <v>2</v>
      </c>
      <c r="AW53" s="94" t="s">
        <v>28</v>
      </c>
      <c r="AX53" s="94" t="s">
        <v>28</v>
      </c>
      <c r="AY53" s="94" t="s">
        <v>28</v>
      </c>
      <c r="AZ53" s="94" t="s">
        <v>28</v>
      </c>
      <c r="BA53" s="94" t="s">
        <v>28</v>
      </c>
      <c r="BB53" s="94" t="s">
        <v>28</v>
      </c>
      <c r="BC53" s="106">
        <v>-2</v>
      </c>
      <c r="BD53" s="107">
        <v>3149</v>
      </c>
      <c r="BE53" s="107">
        <v>3293</v>
      </c>
      <c r="BF53" s="107">
        <v>4224</v>
      </c>
    </row>
    <row r="54" spans="1:93" x14ac:dyDescent="0.3">
      <c r="A54" s="9"/>
      <c r="B54" t="s">
        <v>81</v>
      </c>
      <c r="C54" s="94">
        <v>1846</v>
      </c>
      <c r="D54" s="104">
        <v>9802</v>
      </c>
      <c r="E54" s="105">
        <v>0.1913080764</v>
      </c>
      <c r="F54" s="95">
        <v>0.16587943969999999</v>
      </c>
      <c r="G54" s="95">
        <v>0.2206348186</v>
      </c>
      <c r="H54" s="95">
        <v>0.42623707799999999</v>
      </c>
      <c r="I54" s="97">
        <v>0.1883289125</v>
      </c>
      <c r="J54" s="95">
        <v>0.1799308101</v>
      </c>
      <c r="K54" s="95">
        <v>0.1971189884</v>
      </c>
      <c r="L54" s="95">
        <v>0.94374607340000005</v>
      </c>
      <c r="M54" s="95">
        <v>0.8183035072</v>
      </c>
      <c r="N54" s="95">
        <v>1.0884184696999999</v>
      </c>
      <c r="O54" s="104">
        <v>2353</v>
      </c>
      <c r="P54" s="104">
        <v>11197</v>
      </c>
      <c r="Q54" s="105">
        <v>0.21787440029999999</v>
      </c>
      <c r="R54" s="95">
        <v>0.1891727866</v>
      </c>
      <c r="S54" s="95">
        <v>0.2509306711</v>
      </c>
      <c r="T54" s="95">
        <v>0.22571670760000001</v>
      </c>
      <c r="U54" s="97">
        <v>0.2101455747</v>
      </c>
      <c r="V54" s="95">
        <v>0.20182385580000001</v>
      </c>
      <c r="W54" s="95">
        <v>0.2188104196</v>
      </c>
      <c r="X54" s="95">
        <v>0.91639073010000005</v>
      </c>
      <c r="Y54" s="95">
        <v>0.79567029349999996</v>
      </c>
      <c r="Z54" s="95">
        <v>1.0554270745000001</v>
      </c>
      <c r="AA54" s="104">
        <v>3368</v>
      </c>
      <c r="AB54" s="104">
        <v>13213</v>
      </c>
      <c r="AC54" s="105">
        <v>0.25535767269999998</v>
      </c>
      <c r="AD54" s="95">
        <v>0.22224726680000001</v>
      </c>
      <c r="AE54" s="95">
        <v>0.2934008682</v>
      </c>
      <c r="AF54" s="95">
        <v>0.66014275560000002</v>
      </c>
      <c r="AG54" s="97">
        <v>0.2549004768</v>
      </c>
      <c r="AH54" s="95">
        <v>0.2464356174</v>
      </c>
      <c r="AI54" s="95">
        <v>0.26365609719999999</v>
      </c>
      <c r="AJ54" s="95">
        <v>0.96932396720000003</v>
      </c>
      <c r="AK54" s="95">
        <v>0.84363865019999995</v>
      </c>
      <c r="AL54" s="95">
        <v>1.1137338873</v>
      </c>
      <c r="AM54" s="95">
        <v>3.4123516700000002E-2</v>
      </c>
      <c r="AN54" s="95">
        <v>1.1720407373999999</v>
      </c>
      <c r="AO54" s="95">
        <v>1.0119581419999999</v>
      </c>
      <c r="AP54" s="95">
        <v>1.3574469468000001</v>
      </c>
      <c r="AQ54" s="95">
        <v>9.0107122400000003E-2</v>
      </c>
      <c r="AR54" s="95">
        <v>1.1388667135999999</v>
      </c>
      <c r="AS54" s="95">
        <v>0.97986369230000003</v>
      </c>
      <c r="AT54" s="95">
        <v>1.3236712427999999</v>
      </c>
      <c r="AU54" s="94" t="s">
        <v>28</v>
      </c>
      <c r="AV54" s="94" t="s">
        <v>28</v>
      </c>
      <c r="AW54" s="94" t="s">
        <v>28</v>
      </c>
      <c r="AX54" s="94" t="s">
        <v>28</v>
      </c>
      <c r="AY54" s="94" t="s">
        <v>28</v>
      </c>
      <c r="AZ54" s="94" t="s">
        <v>28</v>
      </c>
      <c r="BA54" s="94" t="s">
        <v>28</v>
      </c>
      <c r="BB54" s="94" t="s">
        <v>28</v>
      </c>
      <c r="BC54" s="106" t="s">
        <v>28</v>
      </c>
      <c r="BD54" s="107">
        <v>1846</v>
      </c>
      <c r="BE54" s="107">
        <v>2353</v>
      </c>
      <c r="BF54" s="107">
        <v>3368</v>
      </c>
    </row>
    <row r="55" spans="1:93" x14ac:dyDescent="0.3">
      <c r="A55" s="9"/>
      <c r="B55" t="s">
        <v>86</v>
      </c>
      <c r="C55" s="94">
        <v>2430</v>
      </c>
      <c r="D55" s="104">
        <v>11444</v>
      </c>
      <c r="E55" s="105">
        <v>0.20294207019999999</v>
      </c>
      <c r="F55" s="95">
        <v>0.1763181805</v>
      </c>
      <c r="G55" s="95">
        <v>0.23358614380000001</v>
      </c>
      <c r="H55" s="95">
        <v>0.98735322270000003</v>
      </c>
      <c r="I55" s="97">
        <v>0.2123383432</v>
      </c>
      <c r="J55" s="95">
        <v>0.20406143309999999</v>
      </c>
      <c r="K55" s="95">
        <v>0.2209509721</v>
      </c>
      <c r="L55" s="95">
        <v>1.0011379836000001</v>
      </c>
      <c r="M55" s="95">
        <v>0.86979908849999998</v>
      </c>
      <c r="N55" s="95">
        <v>1.1523089360000001</v>
      </c>
      <c r="O55" s="104">
        <v>2602</v>
      </c>
      <c r="P55" s="104">
        <v>12373</v>
      </c>
      <c r="Q55" s="105">
        <v>0.2055950117</v>
      </c>
      <c r="R55" s="95">
        <v>0.178726898</v>
      </c>
      <c r="S55" s="95">
        <v>0.23650222370000001</v>
      </c>
      <c r="T55" s="95">
        <v>4.1975113199999997E-2</v>
      </c>
      <c r="U55" s="97">
        <v>0.21029661359999999</v>
      </c>
      <c r="V55" s="95">
        <v>0.20236959400000001</v>
      </c>
      <c r="W55" s="95">
        <v>0.21853414239999999</v>
      </c>
      <c r="X55" s="95">
        <v>0.86474300159999995</v>
      </c>
      <c r="Y55" s="95">
        <v>0.75173435870000005</v>
      </c>
      <c r="Z55" s="95">
        <v>0.99474029639999995</v>
      </c>
      <c r="AA55" s="104">
        <v>3203</v>
      </c>
      <c r="AB55" s="104">
        <v>13555</v>
      </c>
      <c r="AC55" s="105">
        <v>0.23175308689999999</v>
      </c>
      <c r="AD55" s="95">
        <v>0.20174069359999999</v>
      </c>
      <c r="AE55" s="95">
        <v>0.2662303392</v>
      </c>
      <c r="AF55" s="95">
        <v>7.01395675E-2</v>
      </c>
      <c r="AG55" s="97">
        <v>0.2362965695</v>
      </c>
      <c r="AH55" s="95">
        <v>0.22825337379999999</v>
      </c>
      <c r="AI55" s="95">
        <v>0.2446231915</v>
      </c>
      <c r="AJ55" s="95">
        <v>0.87972223120000004</v>
      </c>
      <c r="AK55" s="95">
        <v>0.76579680319999999</v>
      </c>
      <c r="AL55" s="95">
        <v>1.0105960234</v>
      </c>
      <c r="AM55" s="95">
        <v>0.1067473286</v>
      </c>
      <c r="AN55" s="95">
        <v>1.1272310793</v>
      </c>
      <c r="AO55" s="95">
        <v>0.97456600240000002</v>
      </c>
      <c r="AP55" s="95">
        <v>1.3038110328000001</v>
      </c>
      <c r="AQ55" s="95">
        <v>0.86284208149999997</v>
      </c>
      <c r="AR55" s="95">
        <v>1.0130724077</v>
      </c>
      <c r="AS55" s="95">
        <v>0.87427520280000004</v>
      </c>
      <c r="AT55" s="95">
        <v>1.1739046242</v>
      </c>
      <c r="AU55" s="94" t="s">
        <v>28</v>
      </c>
      <c r="AV55" s="94" t="s">
        <v>28</v>
      </c>
      <c r="AW55" s="94" t="s">
        <v>28</v>
      </c>
      <c r="AX55" s="94" t="s">
        <v>28</v>
      </c>
      <c r="AY55" s="94" t="s">
        <v>28</v>
      </c>
      <c r="AZ55" s="94" t="s">
        <v>28</v>
      </c>
      <c r="BA55" s="94" t="s">
        <v>28</v>
      </c>
      <c r="BB55" s="94" t="s">
        <v>28</v>
      </c>
      <c r="BC55" s="106" t="s">
        <v>28</v>
      </c>
      <c r="BD55" s="107">
        <v>2430</v>
      </c>
      <c r="BE55" s="107">
        <v>2602</v>
      </c>
      <c r="BF55" s="107">
        <v>3203</v>
      </c>
    </row>
    <row r="56" spans="1:93" x14ac:dyDescent="0.3">
      <c r="A56" s="9"/>
      <c r="B56" t="s">
        <v>83</v>
      </c>
      <c r="C56" s="94">
        <v>2262</v>
      </c>
      <c r="D56" s="104">
        <v>10058</v>
      </c>
      <c r="E56" s="105">
        <v>0.194329156</v>
      </c>
      <c r="F56" s="95">
        <v>0.16868967009999999</v>
      </c>
      <c r="G56" s="95">
        <v>0.2238656396</v>
      </c>
      <c r="H56" s="95">
        <v>0.55856791400000005</v>
      </c>
      <c r="I56" s="97">
        <v>0.22489560550000001</v>
      </c>
      <c r="J56" s="95">
        <v>0.21581604409999999</v>
      </c>
      <c r="K56" s="95">
        <v>0.23435715160000001</v>
      </c>
      <c r="L56" s="95">
        <v>0.95864942760000005</v>
      </c>
      <c r="M56" s="95">
        <v>0.83216671630000005</v>
      </c>
      <c r="N56" s="95">
        <v>1.1043565035</v>
      </c>
      <c r="O56" s="104">
        <v>2269</v>
      </c>
      <c r="P56" s="104">
        <v>10151</v>
      </c>
      <c r="Q56" s="105">
        <v>0.1936021493</v>
      </c>
      <c r="R56" s="95">
        <v>0.16803408989999999</v>
      </c>
      <c r="S56" s="95">
        <v>0.22306064349999999</v>
      </c>
      <c r="T56" s="95">
        <v>4.4741164000000003E-3</v>
      </c>
      <c r="U56" s="97">
        <v>0.2235247759</v>
      </c>
      <c r="V56" s="95">
        <v>0.21451420430000001</v>
      </c>
      <c r="W56" s="95">
        <v>0.23291383239999999</v>
      </c>
      <c r="X56" s="95">
        <v>0.81430041679999998</v>
      </c>
      <c r="Y56" s="95">
        <v>0.70675986759999998</v>
      </c>
      <c r="Z56" s="95">
        <v>0.938204331</v>
      </c>
      <c r="AA56" s="104">
        <v>2701</v>
      </c>
      <c r="AB56" s="104">
        <v>10352</v>
      </c>
      <c r="AC56" s="105">
        <v>0.21891999049999999</v>
      </c>
      <c r="AD56" s="95">
        <v>0.19026864669999999</v>
      </c>
      <c r="AE56" s="95">
        <v>0.25188575769999999</v>
      </c>
      <c r="AF56" s="95">
        <v>9.6930769999999996E-3</v>
      </c>
      <c r="AG56" s="97">
        <v>0.26091576509999997</v>
      </c>
      <c r="AH56" s="95">
        <v>0.2512591998</v>
      </c>
      <c r="AI56" s="95">
        <v>0.27094345809999998</v>
      </c>
      <c r="AJ56" s="95">
        <v>0.8310084888</v>
      </c>
      <c r="AK56" s="95">
        <v>0.72224953140000003</v>
      </c>
      <c r="AL56" s="95">
        <v>0.9561447649</v>
      </c>
      <c r="AM56" s="95">
        <v>0.1048647026</v>
      </c>
      <c r="AN56" s="95">
        <v>1.1307725215</v>
      </c>
      <c r="AO56" s="95">
        <v>0.97469156219999997</v>
      </c>
      <c r="AP56" s="95">
        <v>1.3118473012</v>
      </c>
      <c r="AQ56" s="95">
        <v>0.96085156819999995</v>
      </c>
      <c r="AR56" s="95">
        <v>0.99625889010000002</v>
      </c>
      <c r="AS56" s="95">
        <v>0.85777726620000005</v>
      </c>
      <c r="AT56" s="95">
        <v>1.1570973201000001</v>
      </c>
      <c r="AU56" s="94" t="s">
        <v>28</v>
      </c>
      <c r="AV56" s="94">
        <v>2</v>
      </c>
      <c r="AW56" s="94" t="s">
        <v>28</v>
      </c>
      <c r="AX56" s="94" t="s">
        <v>28</v>
      </c>
      <c r="AY56" s="94" t="s">
        <v>28</v>
      </c>
      <c r="AZ56" s="94" t="s">
        <v>28</v>
      </c>
      <c r="BA56" s="94" t="s">
        <v>28</v>
      </c>
      <c r="BB56" s="94" t="s">
        <v>28</v>
      </c>
      <c r="BC56" s="106">
        <v>-2</v>
      </c>
      <c r="BD56" s="107">
        <v>2262</v>
      </c>
      <c r="BE56" s="107">
        <v>2269</v>
      </c>
      <c r="BF56" s="107">
        <v>2701</v>
      </c>
    </row>
    <row r="57" spans="1:93" x14ac:dyDescent="0.3">
      <c r="A57" s="9"/>
      <c r="B57" t="s">
        <v>84</v>
      </c>
      <c r="C57" s="94">
        <v>1458</v>
      </c>
      <c r="D57" s="104">
        <v>7238</v>
      </c>
      <c r="E57" s="105">
        <v>0.19014656730000001</v>
      </c>
      <c r="F57" s="95">
        <v>0.1643002958</v>
      </c>
      <c r="G57" s="95">
        <v>0.220058746</v>
      </c>
      <c r="H57" s="95">
        <v>0.39066184570000001</v>
      </c>
      <c r="I57" s="97">
        <v>0.20143686099999999</v>
      </c>
      <c r="J57" s="95">
        <v>0.19135803770000001</v>
      </c>
      <c r="K57" s="95">
        <v>0.21204653570000001</v>
      </c>
      <c r="L57" s="95">
        <v>0.93801620730000002</v>
      </c>
      <c r="M57" s="95">
        <v>0.81051339759999996</v>
      </c>
      <c r="N57" s="95">
        <v>1.0855766330000001</v>
      </c>
      <c r="O57" s="104">
        <v>1728</v>
      </c>
      <c r="P57" s="104">
        <v>7726</v>
      </c>
      <c r="Q57" s="105">
        <v>0.20646715979999999</v>
      </c>
      <c r="R57" s="95">
        <v>0.17864345700000001</v>
      </c>
      <c r="S57" s="95">
        <v>0.2386244019</v>
      </c>
      <c r="T57" s="95">
        <v>5.6080209700000001E-2</v>
      </c>
      <c r="U57" s="97">
        <v>0.22366036759999999</v>
      </c>
      <c r="V57" s="95">
        <v>0.2133596586</v>
      </c>
      <c r="W57" s="95">
        <v>0.23445838059999999</v>
      </c>
      <c r="X57" s="95">
        <v>0.86841130070000006</v>
      </c>
      <c r="Y57" s="95">
        <v>0.75138340159999994</v>
      </c>
      <c r="Z57" s="95">
        <v>1.0036662849</v>
      </c>
      <c r="AA57" s="104">
        <v>2407</v>
      </c>
      <c r="AB57" s="104">
        <v>8317</v>
      </c>
      <c r="AC57" s="105">
        <v>0.25392802190000002</v>
      </c>
      <c r="AD57" s="95">
        <v>0.2203587561</v>
      </c>
      <c r="AE57" s="95">
        <v>0.2926112011</v>
      </c>
      <c r="AF57" s="95">
        <v>0.61126530570000004</v>
      </c>
      <c r="AG57" s="97">
        <v>0.28940723820000003</v>
      </c>
      <c r="AH57" s="95">
        <v>0.27807349370000001</v>
      </c>
      <c r="AI57" s="95">
        <v>0.30120292440000002</v>
      </c>
      <c r="AJ57" s="95">
        <v>0.96389708949999997</v>
      </c>
      <c r="AK57" s="95">
        <v>0.83646996529999995</v>
      </c>
      <c r="AL57" s="95">
        <v>1.1107363536999999</v>
      </c>
      <c r="AM57" s="95">
        <v>8.0002117000000008E-3</v>
      </c>
      <c r="AN57" s="95">
        <v>1.22987124</v>
      </c>
      <c r="AO57" s="95">
        <v>1.0554806704999999</v>
      </c>
      <c r="AP57" s="95">
        <v>1.433075289</v>
      </c>
      <c r="AQ57" s="95">
        <v>0.30357212239999998</v>
      </c>
      <c r="AR57" s="95">
        <v>1.0858316443</v>
      </c>
      <c r="AS57" s="95">
        <v>0.92817888569999996</v>
      </c>
      <c r="AT57" s="95">
        <v>1.2702619915</v>
      </c>
      <c r="AU57" s="94" t="s">
        <v>28</v>
      </c>
      <c r="AV57" s="94" t="s">
        <v>28</v>
      </c>
      <c r="AW57" s="94" t="s">
        <v>28</v>
      </c>
      <c r="AX57" s="94" t="s">
        <v>28</v>
      </c>
      <c r="AY57" s="94" t="s">
        <v>28</v>
      </c>
      <c r="AZ57" s="94" t="s">
        <v>28</v>
      </c>
      <c r="BA57" s="94" t="s">
        <v>28</v>
      </c>
      <c r="BB57" s="94" t="s">
        <v>28</v>
      </c>
      <c r="BC57" s="106" t="s">
        <v>28</v>
      </c>
      <c r="BD57" s="107">
        <v>1458</v>
      </c>
      <c r="BE57" s="107">
        <v>1728</v>
      </c>
      <c r="BF57" s="107">
        <v>2407</v>
      </c>
    </row>
    <row r="58" spans="1:93" x14ac:dyDescent="0.3">
      <c r="A58" s="9"/>
      <c r="B58" t="s">
        <v>88</v>
      </c>
      <c r="C58" s="94">
        <v>962</v>
      </c>
      <c r="D58" s="104">
        <v>5240</v>
      </c>
      <c r="E58" s="105">
        <v>0.15305982460000001</v>
      </c>
      <c r="F58" s="95">
        <v>0.13140565670000001</v>
      </c>
      <c r="G58" s="95">
        <v>0.17828235470000001</v>
      </c>
      <c r="H58" s="95">
        <v>3.0625779999999999E-4</v>
      </c>
      <c r="I58" s="97">
        <v>0.1835877863</v>
      </c>
      <c r="J58" s="95">
        <v>0.17234549900000001</v>
      </c>
      <c r="K58" s="95">
        <v>0.19556342030000001</v>
      </c>
      <c r="L58" s="95">
        <v>0.75506278230000001</v>
      </c>
      <c r="M58" s="95">
        <v>0.64824013120000001</v>
      </c>
      <c r="N58" s="95">
        <v>0.87948859960000003</v>
      </c>
      <c r="O58" s="104">
        <v>988</v>
      </c>
      <c r="P58" s="104">
        <v>5114</v>
      </c>
      <c r="Q58" s="105">
        <v>0.15638698619999999</v>
      </c>
      <c r="R58" s="95">
        <v>0.13424969010000001</v>
      </c>
      <c r="S58" s="95">
        <v>0.18217464359999999</v>
      </c>
      <c r="T58" s="95">
        <v>7.4858173E-8</v>
      </c>
      <c r="U58" s="97">
        <v>0.1931951506</v>
      </c>
      <c r="V58" s="95">
        <v>0.1815164095</v>
      </c>
      <c r="W58" s="95">
        <v>0.20562530030000001</v>
      </c>
      <c r="X58" s="95">
        <v>0.65777156130000003</v>
      </c>
      <c r="Y58" s="95">
        <v>0.56466097589999997</v>
      </c>
      <c r="Z58" s="95">
        <v>0.76623575079999995</v>
      </c>
      <c r="AA58" s="104">
        <v>1091</v>
      </c>
      <c r="AB58" s="104">
        <v>5049</v>
      </c>
      <c r="AC58" s="105">
        <v>0.1626632599</v>
      </c>
      <c r="AD58" s="95">
        <v>0.13983618840000001</v>
      </c>
      <c r="AE58" s="95">
        <v>0.1892166572</v>
      </c>
      <c r="AF58" s="95">
        <v>4.120171E-10</v>
      </c>
      <c r="AG58" s="97">
        <v>0.21608239260000001</v>
      </c>
      <c r="AH58" s="95">
        <v>0.2036334162</v>
      </c>
      <c r="AI58" s="95">
        <v>0.2292924278</v>
      </c>
      <c r="AJ58" s="95">
        <v>0.61746097030000002</v>
      </c>
      <c r="AK58" s="95">
        <v>0.53081063679999996</v>
      </c>
      <c r="AL58" s="95">
        <v>0.71825623569999997</v>
      </c>
      <c r="AM58" s="95">
        <v>0.64764240279999996</v>
      </c>
      <c r="AN58" s="95">
        <v>1.0401329667000001</v>
      </c>
      <c r="AO58" s="95">
        <v>0.87862832830000004</v>
      </c>
      <c r="AP58" s="95">
        <v>1.2313245016000001</v>
      </c>
      <c r="AQ58" s="95">
        <v>0.80409844389999996</v>
      </c>
      <c r="AR58" s="95">
        <v>1.0217376545000001</v>
      </c>
      <c r="AS58" s="95">
        <v>0.86207134169999999</v>
      </c>
      <c r="AT58" s="95">
        <v>1.2109761502</v>
      </c>
      <c r="AU58" s="94">
        <v>1</v>
      </c>
      <c r="AV58" s="94">
        <v>2</v>
      </c>
      <c r="AW58" s="94">
        <v>3</v>
      </c>
      <c r="AX58" s="94" t="s">
        <v>28</v>
      </c>
      <c r="AY58" s="94" t="s">
        <v>28</v>
      </c>
      <c r="AZ58" s="94" t="s">
        <v>28</v>
      </c>
      <c r="BA58" s="94" t="s">
        <v>28</v>
      </c>
      <c r="BB58" s="94" t="s">
        <v>28</v>
      </c>
      <c r="BC58" s="106" t="s">
        <v>233</v>
      </c>
      <c r="BD58" s="107">
        <v>962</v>
      </c>
      <c r="BE58" s="107">
        <v>988</v>
      </c>
      <c r="BF58" s="107">
        <v>1091</v>
      </c>
    </row>
    <row r="59" spans="1:93" x14ac:dyDescent="0.3">
      <c r="A59" s="9"/>
      <c r="B59" t="s">
        <v>91</v>
      </c>
      <c r="C59" s="94">
        <v>1190</v>
      </c>
      <c r="D59" s="104">
        <v>5609</v>
      </c>
      <c r="E59" s="105">
        <v>0.17340672879999999</v>
      </c>
      <c r="F59" s="95">
        <v>0.14946008159999999</v>
      </c>
      <c r="G59" s="95">
        <v>0.20119013229999999</v>
      </c>
      <c r="H59" s="95">
        <v>3.9464401599999997E-2</v>
      </c>
      <c r="I59" s="97">
        <v>0.21215903010000001</v>
      </c>
      <c r="J59" s="95">
        <v>0.20044093569999999</v>
      </c>
      <c r="K59" s="95">
        <v>0.224562183</v>
      </c>
      <c r="L59" s="95">
        <v>0.8554365424</v>
      </c>
      <c r="M59" s="95">
        <v>0.73730481120000002</v>
      </c>
      <c r="N59" s="95">
        <v>0.99249546050000004</v>
      </c>
      <c r="O59" s="104">
        <v>1355</v>
      </c>
      <c r="P59" s="104">
        <v>5492</v>
      </c>
      <c r="Q59" s="105">
        <v>0.21231255969999999</v>
      </c>
      <c r="R59" s="95">
        <v>0.1833061352</v>
      </c>
      <c r="S59" s="95">
        <v>0.24590897049999999</v>
      </c>
      <c r="T59" s="95">
        <v>0.13105988839999999</v>
      </c>
      <c r="U59" s="97">
        <v>0.24672250549999999</v>
      </c>
      <c r="V59" s="95">
        <v>0.23392938420000001</v>
      </c>
      <c r="W59" s="95">
        <v>0.26021525639999998</v>
      </c>
      <c r="X59" s="95">
        <v>0.89299734770000005</v>
      </c>
      <c r="Y59" s="95">
        <v>0.77099486159999997</v>
      </c>
      <c r="Z59" s="95">
        <v>1.0343055484000001</v>
      </c>
      <c r="AA59" s="104">
        <v>1282</v>
      </c>
      <c r="AB59" s="104">
        <v>5392</v>
      </c>
      <c r="AC59" s="105">
        <v>0.1807819722</v>
      </c>
      <c r="AD59" s="95">
        <v>0.15590706509999999</v>
      </c>
      <c r="AE59" s="95">
        <v>0.20962566029999999</v>
      </c>
      <c r="AF59" s="95">
        <v>6.1859610000000003E-7</v>
      </c>
      <c r="AG59" s="97">
        <v>0.23775964390000001</v>
      </c>
      <c r="AH59" s="95">
        <v>0.225094509</v>
      </c>
      <c r="AI59" s="95">
        <v>0.25113739349999997</v>
      </c>
      <c r="AJ59" s="95">
        <v>0.68623862599999996</v>
      </c>
      <c r="AK59" s="95">
        <v>0.59181481889999998</v>
      </c>
      <c r="AL59" s="95">
        <v>0.79572771200000003</v>
      </c>
      <c r="AM59" s="95">
        <v>4.9885710999999999E-2</v>
      </c>
      <c r="AN59" s="95">
        <v>0.85148976789999997</v>
      </c>
      <c r="AO59" s="95">
        <v>0.72509300219999995</v>
      </c>
      <c r="AP59" s="95">
        <v>0.99991976569999996</v>
      </c>
      <c r="AQ59" s="95">
        <v>1.3851702299999999E-2</v>
      </c>
      <c r="AR59" s="95">
        <v>1.2243617138</v>
      </c>
      <c r="AS59" s="95">
        <v>1.0420775439000001</v>
      </c>
      <c r="AT59" s="95">
        <v>1.4385317246</v>
      </c>
      <c r="AU59" s="94" t="s">
        <v>28</v>
      </c>
      <c r="AV59" s="94" t="s">
        <v>28</v>
      </c>
      <c r="AW59" s="94">
        <v>3</v>
      </c>
      <c r="AX59" s="94" t="s">
        <v>28</v>
      </c>
      <c r="AY59" s="94" t="s">
        <v>28</v>
      </c>
      <c r="AZ59" s="94" t="s">
        <v>28</v>
      </c>
      <c r="BA59" s="94" t="s">
        <v>28</v>
      </c>
      <c r="BB59" s="94" t="s">
        <v>28</v>
      </c>
      <c r="BC59" s="106">
        <v>-3</v>
      </c>
      <c r="BD59" s="107">
        <v>1190</v>
      </c>
      <c r="BE59" s="107">
        <v>1355</v>
      </c>
      <c r="BF59" s="107">
        <v>1282</v>
      </c>
    </row>
    <row r="60" spans="1:93" x14ac:dyDescent="0.3">
      <c r="A60" s="9"/>
      <c r="B60" t="s">
        <v>89</v>
      </c>
      <c r="C60" s="94">
        <v>2383</v>
      </c>
      <c r="D60" s="104">
        <v>11899</v>
      </c>
      <c r="E60" s="105">
        <v>0.17473735530000001</v>
      </c>
      <c r="F60" s="95">
        <v>0.15167157570000001</v>
      </c>
      <c r="G60" s="95">
        <v>0.20131091270000001</v>
      </c>
      <c r="H60" s="95">
        <v>3.9787732399999998E-2</v>
      </c>
      <c r="I60" s="97">
        <v>0.2002689302</v>
      </c>
      <c r="J60" s="95">
        <v>0.19238740360000001</v>
      </c>
      <c r="K60" s="95">
        <v>0.2084733389</v>
      </c>
      <c r="L60" s="95">
        <v>0.86200068500000004</v>
      </c>
      <c r="M60" s="95">
        <v>0.74821438100000004</v>
      </c>
      <c r="N60" s="95">
        <v>0.99309128489999998</v>
      </c>
      <c r="O60" s="104">
        <v>2655</v>
      </c>
      <c r="P60" s="104">
        <v>12276</v>
      </c>
      <c r="Q60" s="105">
        <v>0.19023388860000001</v>
      </c>
      <c r="R60" s="95">
        <v>0.16524042059999999</v>
      </c>
      <c r="S60" s="95">
        <v>0.21900774780000001</v>
      </c>
      <c r="T60" s="95">
        <v>1.9175156E-3</v>
      </c>
      <c r="U60" s="97">
        <v>0.21627565979999999</v>
      </c>
      <c r="V60" s="95">
        <v>0.20820349830000001</v>
      </c>
      <c r="W60" s="95">
        <v>0.22466078340000001</v>
      </c>
      <c r="X60" s="95">
        <v>0.80013334219999999</v>
      </c>
      <c r="Y60" s="95">
        <v>0.69500955379999996</v>
      </c>
      <c r="Z60" s="95">
        <v>0.92115764710000003</v>
      </c>
      <c r="AA60" s="104">
        <v>3597</v>
      </c>
      <c r="AB60" s="104">
        <v>12718</v>
      </c>
      <c r="AC60" s="105">
        <v>0.23368486999999999</v>
      </c>
      <c r="AD60" s="95">
        <v>0.20331947519999999</v>
      </c>
      <c r="AE60" s="95">
        <v>0.26858528149999999</v>
      </c>
      <c r="AF60" s="95">
        <v>9.1498407800000001E-2</v>
      </c>
      <c r="AG60" s="97">
        <v>0.28282748860000001</v>
      </c>
      <c r="AH60" s="95">
        <v>0.27373416779999998</v>
      </c>
      <c r="AI60" s="95">
        <v>0.2922228852</v>
      </c>
      <c r="AJ60" s="95">
        <v>0.88705517590000005</v>
      </c>
      <c r="AK60" s="95">
        <v>0.77178977319999997</v>
      </c>
      <c r="AL60" s="95">
        <v>1.0195352573000001</v>
      </c>
      <c r="AM60" s="95">
        <v>6.0125296000000002E-3</v>
      </c>
      <c r="AN60" s="95">
        <v>1.2284082072</v>
      </c>
      <c r="AO60" s="95">
        <v>1.0607171998</v>
      </c>
      <c r="AP60" s="95">
        <v>1.4226098377</v>
      </c>
      <c r="AQ60" s="95">
        <v>0.2636787008</v>
      </c>
      <c r="AR60" s="95">
        <v>1.0886847194</v>
      </c>
      <c r="AS60" s="95">
        <v>0.93798076350000004</v>
      </c>
      <c r="AT60" s="95">
        <v>1.2636020528</v>
      </c>
      <c r="AU60" s="94" t="s">
        <v>28</v>
      </c>
      <c r="AV60" s="94">
        <v>2</v>
      </c>
      <c r="AW60" s="94" t="s">
        <v>28</v>
      </c>
      <c r="AX60" s="94" t="s">
        <v>28</v>
      </c>
      <c r="AY60" s="94" t="s">
        <v>28</v>
      </c>
      <c r="AZ60" s="94" t="s">
        <v>28</v>
      </c>
      <c r="BA60" s="94" t="s">
        <v>28</v>
      </c>
      <c r="BB60" s="94" t="s">
        <v>28</v>
      </c>
      <c r="BC60" s="106">
        <v>-2</v>
      </c>
      <c r="BD60" s="107">
        <v>2383</v>
      </c>
      <c r="BE60" s="107">
        <v>2655</v>
      </c>
      <c r="BF60" s="107">
        <v>3597</v>
      </c>
    </row>
    <row r="61" spans="1:93" x14ac:dyDescent="0.3">
      <c r="A61" s="9"/>
      <c r="B61" t="s">
        <v>87</v>
      </c>
      <c r="C61" s="94">
        <v>2698</v>
      </c>
      <c r="D61" s="104">
        <v>14168</v>
      </c>
      <c r="E61" s="105">
        <v>0.17525707239999999</v>
      </c>
      <c r="F61" s="95">
        <v>0.15236770929999999</v>
      </c>
      <c r="G61" s="95">
        <v>0.20158497859999999</v>
      </c>
      <c r="H61" s="95">
        <v>4.1550194200000001E-2</v>
      </c>
      <c r="I61" s="97">
        <v>0.19042913610000001</v>
      </c>
      <c r="J61" s="95">
        <v>0.1833774568</v>
      </c>
      <c r="K61" s="95">
        <v>0.19775198390000001</v>
      </c>
      <c r="L61" s="95">
        <v>0.86456451300000003</v>
      </c>
      <c r="M61" s="95">
        <v>0.75164849330000005</v>
      </c>
      <c r="N61" s="95">
        <v>0.99444328550000005</v>
      </c>
      <c r="O61" s="104">
        <v>3022</v>
      </c>
      <c r="P61" s="104">
        <v>14094</v>
      </c>
      <c r="Q61" s="105">
        <v>0.20018336680000001</v>
      </c>
      <c r="R61" s="95">
        <v>0.17415498660000001</v>
      </c>
      <c r="S61" s="95">
        <v>0.2301018255</v>
      </c>
      <c r="T61" s="95">
        <v>1.55108834E-2</v>
      </c>
      <c r="U61" s="97">
        <v>0.21441748259999999</v>
      </c>
      <c r="V61" s="95">
        <v>0.20690744659999999</v>
      </c>
      <c r="W61" s="95">
        <v>0.22220010740000001</v>
      </c>
      <c r="X61" s="95">
        <v>0.84198134999999996</v>
      </c>
      <c r="Y61" s="95">
        <v>0.73250466839999995</v>
      </c>
      <c r="Z61" s="95">
        <v>0.96781989830000004</v>
      </c>
      <c r="AA61" s="104">
        <v>3322</v>
      </c>
      <c r="AB61" s="104">
        <v>14042</v>
      </c>
      <c r="AC61" s="105">
        <v>0.21193715129999999</v>
      </c>
      <c r="AD61" s="95">
        <v>0.18442980859999999</v>
      </c>
      <c r="AE61" s="95">
        <v>0.24354716000000001</v>
      </c>
      <c r="AF61" s="95">
        <v>2.1633513000000001E-3</v>
      </c>
      <c r="AG61" s="97">
        <v>0.23657598630000001</v>
      </c>
      <c r="AH61" s="95">
        <v>0.22866636530000001</v>
      </c>
      <c r="AI61" s="95">
        <v>0.2447592029</v>
      </c>
      <c r="AJ61" s="95">
        <v>0.80450200729999999</v>
      </c>
      <c r="AK61" s="95">
        <v>0.7000856164</v>
      </c>
      <c r="AL61" s="95">
        <v>0.92449189720000002</v>
      </c>
      <c r="AM61" s="95">
        <v>0.44092318600000002</v>
      </c>
      <c r="AN61" s="95">
        <v>1.0587150905</v>
      </c>
      <c r="AO61" s="95">
        <v>0.91571044909999999</v>
      </c>
      <c r="AP61" s="95">
        <v>1.2240524763</v>
      </c>
      <c r="AQ61" s="95">
        <v>7.4193964400000006E-2</v>
      </c>
      <c r="AR61" s="95">
        <v>1.1422270386</v>
      </c>
      <c r="AS61" s="95">
        <v>0.98708355189999997</v>
      </c>
      <c r="AT61" s="95">
        <v>1.3217549873000001</v>
      </c>
      <c r="AU61" s="94" t="s">
        <v>28</v>
      </c>
      <c r="AV61" s="94" t="s">
        <v>28</v>
      </c>
      <c r="AW61" s="94">
        <v>3</v>
      </c>
      <c r="AX61" s="94" t="s">
        <v>28</v>
      </c>
      <c r="AY61" s="94" t="s">
        <v>28</v>
      </c>
      <c r="AZ61" s="94" t="s">
        <v>28</v>
      </c>
      <c r="BA61" s="94" t="s">
        <v>28</v>
      </c>
      <c r="BB61" s="94" t="s">
        <v>28</v>
      </c>
      <c r="BC61" s="106">
        <v>-3</v>
      </c>
      <c r="BD61" s="107">
        <v>2698</v>
      </c>
      <c r="BE61" s="107">
        <v>3022</v>
      </c>
      <c r="BF61" s="107">
        <v>3322</v>
      </c>
    </row>
    <row r="62" spans="1:93" x14ac:dyDescent="0.3">
      <c r="A62" s="9"/>
      <c r="B62" t="s">
        <v>90</v>
      </c>
      <c r="C62" s="94">
        <v>2502</v>
      </c>
      <c r="D62" s="104">
        <v>11962</v>
      </c>
      <c r="E62" s="105">
        <v>0.1920305504</v>
      </c>
      <c r="F62" s="95">
        <v>0.16687156880000001</v>
      </c>
      <c r="G62" s="95">
        <v>0.22098271480000001</v>
      </c>
      <c r="H62" s="95">
        <v>0.4499680694</v>
      </c>
      <c r="I62" s="97">
        <v>0.2091623474</v>
      </c>
      <c r="J62" s="95">
        <v>0.20112510410000001</v>
      </c>
      <c r="K62" s="95">
        <v>0.2175207703</v>
      </c>
      <c r="L62" s="95">
        <v>0.94731012579999996</v>
      </c>
      <c r="M62" s="95">
        <v>0.82319780099999995</v>
      </c>
      <c r="N62" s="95">
        <v>1.0901346837000001</v>
      </c>
      <c r="O62" s="104">
        <v>2619</v>
      </c>
      <c r="P62" s="104">
        <v>11742</v>
      </c>
      <c r="Q62" s="105">
        <v>0.2081790624</v>
      </c>
      <c r="R62" s="95">
        <v>0.1809406593</v>
      </c>
      <c r="S62" s="95">
        <v>0.23951787399999999</v>
      </c>
      <c r="T62" s="95">
        <v>6.33710106E-2</v>
      </c>
      <c r="U62" s="97">
        <v>0.2230454778</v>
      </c>
      <c r="V62" s="95">
        <v>0.21466470779999999</v>
      </c>
      <c r="W62" s="95">
        <v>0.23175344310000001</v>
      </c>
      <c r="X62" s="95">
        <v>0.87561164950000003</v>
      </c>
      <c r="Y62" s="95">
        <v>0.7610455505</v>
      </c>
      <c r="Z62" s="95">
        <v>1.0074242734000001</v>
      </c>
      <c r="AA62" s="104">
        <v>2927</v>
      </c>
      <c r="AB62" s="104">
        <v>11826</v>
      </c>
      <c r="AC62" s="105">
        <v>0.21688520880000001</v>
      </c>
      <c r="AD62" s="95">
        <v>0.18862568390000001</v>
      </c>
      <c r="AE62" s="95">
        <v>0.24937851950000001</v>
      </c>
      <c r="AF62" s="95">
        <v>6.3329429000000001E-3</v>
      </c>
      <c r="AG62" s="97">
        <v>0.2475054964</v>
      </c>
      <c r="AH62" s="95">
        <v>0.2386994969</v>
      </c>
      <c r="AI62" s="95">
        <v>0.25663636299999998</v>
      </c>
      <c r="AJ62" s="95">
        <v>0.82328456699999997</v>
      </c>
      <c r="AK62" s="95">
        <v>0.71601293310000003</v>
      </c>
      <c r="AL62" s="95">
        <v>0.94662742379999998</v>
      </c>
      <c r="AM62" s="95">
        <v>0.58379110570000003</v>
      </c>
      <c r="AN62" s="95">
        <v>1.0418204707000001</v>
      </c>
      <c r="AO62" s="95">
        <v>0.89978444940000002</v>
      </c>
      <c r="AP62" s="95">
        <v>1.2062776744999999</v>
      </c>
      <c r="AQ62" s="95">
        <v>0.28275192129999999</v>
      </c>
      <c r="AR62" s="95">
        <v>1.0840934526999999</v>
      </c>
      <c r="AS62" s="95">
        <v>0.93558267230000003</v>
      </c>
      <c r="AT62" s="95">
        <v>1.2561782610000001</v>
      </c>
      <c r="AU62" s="94" t="s">
        <v>28</v>
      </c>
      <c r="AV62" s="94" t="s">
        <v>28</v>
      </c>
      <c r="AW62" s="94" t="s">
        <v>28</v>
      </c>
      <c r="AX62" s="94" t="s">
        <v>28</v>
      </c>
      <c r="AY62" s="94" t="s">
        <v>28</v>
      </c>
      <c r="AZ62" s="94" t="s">
        <v>28</v>
      </c>
      <c r="BA62" s="94" t="s">
        <v>28</v>
      </c>
      <c r="BB62" s="94" t="s">
        <v>28</v>
      </c>
      <c r="BC62" s="106" t="s">
        <v>28</v>
      </c>
      <c r="BD62" s="107">
        <v>2502</v>
      </c>
      <c r="BE62" s="107">
        <v>2619</v>
      </c>
      <c r="BF62" s="107">
        <v>2927</v>
      </c>
    </row>
    <row r="63" spans="1:93" x14ac:dyDescent="0.3">
      <c r="A63" s="9"/>
      <c r="B63" t="s">
        <v>92</v>
      </c>
      <c r="C63" s="94">
        <v>1918</v>
      </c>
      <c r="D63" s="104">
        <v>8754</v>
      </c>
      <c r="E63" s="105">
        <v>0.17649609590000001</v>
      </c>
      <c r="F63" s="95">
        <v>0.15299304799999999</v>
      </c>
      <c r="G63" s="95">
        <v>0.2036097214</v>
      </c>
      <c r="H63" s="95">
        <v>5.7522560399999999E-2</v>
      </c>
      <c r="I63" s="97">
        <v>0.2190998401</v>
      </c>
      <c r="J63" s="95">
        <v>0.2095106028</v>
      </c>
      <c r="K63" s="95">
        <v>0.2291279739</v>
      </c>
      <c r="L63" s="95">
        <v>0.87067676709999997</v>
      </c>
      <c r="M63" s="95">
        <v>0.7547333651</v>
      </c>
      <c r="N63" s="95">
        <v>1.0044315882999999</v>
      </c>
      <c r="O63" s="104">
        <v>1994</v>
      </c>
      <c r="P63" s="104">
        <v>9043</v>
      </c>
      <c r="Q63" s="105">
        <v>0.17987348280000001</v>
      </c>
      <c r="R63" s="95">
        <v>0.1559700765</v>
      </c>
      <c r="S63" s="95">
        <v>0.20744023810000001</v>
      </c>
      <c r="T63" s="95">
        <v>1.2572620000000001E-4</v>
      </c>
      <c r="U63" s="97">
        <v>0.22050204579999999</v>
      </c>
      <c r="V63" s="95">
        <v>0.2110330926</v>
      </c>
      <c r="W63" s="95">
        <v>0.2303958663</v>
      </c>
      <c r="X63" s="95">
        <v>0.75655695229999997</v>
      </c>
      <c r="Y63" s="95">
        <v>0.65601801839999996</v>
      </c>
      <c r="Z63" s="95">
        <v>0.87250411719999998</v>
      </c>
      <c r="AA63" s="104">
        <v>2316</v>
      </c>
      <c r="AB63" s="104">
        <v>9342</v>
      </c>
      <c r="AC63" s="105">
        <v>0.20824943639999999</v>
      </c>
      <c r="AD63" s="95">
        <v>0.18081885650000001</v>
      </c>
      <c r="AE63" s="95">
        <v>0.2398412899</v>
      </c>
      <c r="AF63" s="95">
        <v>1.1054475E-3</v>
      </c>
      <c r="AG63" s="97">
        <v>0.2479126525</v>
      </c>
      <c r="AH63" s="95">
        <v>0.23801883639999999</v>
      </c>
      <c r="AI63" s="95">
        <v>0.25821772859999997</v>
      </c>
      <c r="AJ63" s="95">
        <v>0.79050364039999999</v>
      </c>
      <c r="AK63" s="95">
        <v>0.68637863669999999</v>
      </c>
      <c r="AL63" s="95">
        <v>0.91042461419999998</v>
      </c>
      <c r="AM63" s="95">
        <v>5.6193902900000002E-2</v>
      </c>
      <c r="AN63" s="95">
        <v>1.1577550687</v>
      </c>
      <c r="AO63" s="95">
        <v>0.99613851990000002</v>
      </c>
      <c r="AP63" s="95">
        <v>1.3455927787999999</v>
      </c>
      <c r="AQ63" s="95">
        <v>0.80677087110000001</v>
      </c>
      <c r="AR63" s="95">
        <v>1.0191357598999999</v>
      </c>
      <c r="AS63" s="95">
        <v>0.8755230665</v>
      </c>
      <c r="AT63" s="95">
        <v>1.1863053491</v>
      </c>
      <c r="AU63" s="94" t="s">
        <v>28</v>
      </c>
      <c r="AV63" s="94">
        <v>2</v>
      </c>
      <c r="AW63" s="94">
        <v>3</v>
      </c>
      <c r="AX63" s="94" t="s">
        <v>28</v>
      </c>
      <c r="AY63" s="94" t="s">
        <v>28</v>
      </c>
      <c r="AZ63" s="94" t="s">
        <v>28</v>
      </c>
      <c r="BA63" s="94" t="s">
        <v>28</v>
      </c>
      <c r="BB63" s="94" t="s">
        <v>28</v>
      </c>
      <c r="BC63" s="106" t="s">
        <v>234</v>
      </c>
      <c r="BD63" s="107">
        <v>1918</v>
      </c>
      <c r="BE63" s="107">
        <v>1994</v>
      </c>
      <c r="BF63" s="107">
        <v>2316</v>
      </c>
    </row>
    <row r="64" spans="1:93" x14ac:dyDescent="0.3">
      <c r="A64" s="9"/>
      <c r="B64" t="s">
        <v>95</v>
      </c>
      <c r="C64" s="94">
        <v>993</v>
      </c>
      <c r="D64" s="104">
        <v>5269</v>
      </c>
      <c r="E64" s="105">
        <v>0.15924093489999999</v>
      </c>
      <c r="F64" s="95">
        <v>0.13702083749999999</v>
      </c>
      <c r="G64" s="95">
        <v>0.1850643726</v>
      </c>
      <c r="H64" s="95">
        <v>1.6451095E-3</v>
      </c>
      <c r="I64" s="97">
        <v>0.18846080849999999</v>
      </c>
      <c r="J64" s="95">
        <v>0.1770960952</v>
      </c>
      <c r="K64" s="95">
        <v>0.2005548248</v>
      </c>
      <c r="L64" s="95">
        <v>0.78555495310000001</v>
      </c>
      <c r="M64" s="95">
        <v>0.67594050309999998</v>
      </c>
      <c r="N64" s="95">
        <v>0.91294512100000003</v>
      </c>
      <c r="O64" s="104">
        <v>1238</v>
      </c>
      <c r="P64" s="104">
        <v>5426</v>
      </c>
      <c r="Q64" s="105">
        <v>0.2074058896</v>
      </c>
      <c r="R64" s="95">
        <v>0.1790371841</v>
      </c>
      <c r="S64" s="95">
        <v>0.24026965829999999</v>
      </c>
      <c r="T64" s="95">
        <v>6.8814160400000005E-2</v>
      </c>
      <c r="U64" s="97">
        <v>0.22816070769999999</v>
      </c>
      <c r="V64" s="95">
        <v>0.21579870700000001</v>
      </c>
      <c r="W64" s="95">
        <v>0.24123086399999999</v>
      </c>
      <c r="X64" s="95">
        <v>0.87235964570000002</v>
      </c>
      <c r="Y64" s="95">
        <v>0.75303943780000004</v>
      </c>
      <c r="Z64" s="95">
        <v>1.0105863164</v>
      </c>
      <c r="AA64" s="104">
        <v>1170</v>
      </c>
      <c r="AB64" s="104">
        <v>5386</v>
      </c>
      <c r="AC64" s="105">
        <v>0.18751930159999999</v>
      </c>
      <c r="AD64" s="95">
        <v>0.16176770600000001</v>
      </c>
      <c r="AE64" s="95">
        <v>0.21737026100000001</v>
      </c>
      <c r="AF64" s="95">
        <v>6.4722555999999997E-6</v>
      </c>
      <c r="AG64" s="97">
        <v>0.21722985519999999</v>
      </c>
      <c r="AH64" s="95">
        <v>0.20513246930000001</v>
      </c>
      <c r="AI64" s="95">
        <v>0.2300406666</v>
      </c>
      <c r="AJ64" s="95">
        <v>0.71181316549999996</v>
      </c>
      <c r="AK64" s="95">
        <v>0.61406149619999995</v>
      </c>
      <c r="AL64" s="95">
        <v>0.82512579880000003</v>
      </c>
      <c r="AM64" s="95">
        <v>0.2185579768</v>
      </c>
      <c r="AN64" s="95">
        <v>0.90411753459999999</v>
      </c>
      <c r="AO64" s="95">
        <v>0.77000188039999995</v>
      </c>
      <c r="AP64" s="95">
        <v>1.0615928833999999</v>
      </c>
      <c r="AQ64" s="95">
        <v>1.4759866000000001E-3</v>
      </c>
      <c r="AR64" s="95">
        <v>1.3024659132</v>
      </c>
      <c r="AS64" s="95">
        <v>1.1066671321999999</v>
      </c>
      <c r="AT64" s="95">
        <v>1.532906694</v>
      </c>
      <c r="AU64" s="94">
        <v>1</v>
      </c>
      <c r="AV64" s="94" t="s">
        <v>28</v>
      </c>
      <c r="AW64" s="94">
        <v>3</v>
      </c>
      <c r="AX64" s="94" t="s">
        <v>230</v>
      </c>
      <c r="AY64" s="94" t="s">
        <v>28</v>
      </c>
      <c r="AZ64" s="94" t="s">
        <v>28</v>
      </c>
      <c r="BA64" s="94" t="s">
        <v>28</v>
      </c>
      <c r="BB64" s="94" t="s">
        <v>28</v>
      </c>
      <c r="BC64" s="106" t="s">
        <v>438</v>
      </c>
      <c r="BD64" s="107">
        <v>993</v>
      </c>
      <c r="BE64" s="107">
        <v>1238</v>
      </c>
      <c r="BF64" s="107">
        <v>1170</v>
      </c>
    </row>
    <row r="65" spans="1:93" x14ac:dyDescent="0.3">
      <c r="A65" s="9"/>
      <c r="B65" t="s">
        <v>94</v>
      </c>
      <c r="C65" s="94">
        <v>1360</v>
      </c>
      <c r="D65" s="104">
        <v>6825</v>
      </c>
      <c r="E65" s="105">
        <v>0.19822321679999999</v>
      </c>
      <c r="F65" s="95">
        <v>0.1714872764</v>
      </c>
      <c r="G65" s="95">
        <v>0.22912745779999999</v>
      </c>
      <c r="H65" s="95">
        <v>0.76198182879999998</v>
      </c>
      <c r="I65" s="97">
        <v>0.19926739930000001</v>
      </c>
      <c r="J65" s="95">
        <v>0.18895344310000001</v>
      </c>
      <c r="K65" s="95">
        <v>0.21014433900000001</v>
      </c>
      <c r="L65" s="95">
        <v>0.97785930450000003</v>
      </c>
      <c r="M65" s="95">
        <v>0.84596764950000003</v>
      </c>
      <c r="N65" s="95">
        <v>1.1303136946000001</v>
      </c>
      <c r="O65" s="104">
        <v>1516</v>
      </c>
      <c r="P65" s="104">
        <v>7402</v>
      </c>
      <c r="Q65" s="105">
        <v>0.2089512191</v>
      </c>
      <c r="R65" s="95">
        <v>0.1809975623</v>
      </c>
      <c r="S65" s="95">
        <v>0.24122209929999999</v>
      </c>
      <c r="T65" s="95">
        <v>7.8025465599999996E-2</v>
      </c>
      <c r="U65" s="97">
        <v>0.20480951089999999</v>
      </c>
      <c r="V65" s="95">
        <v>0.19475493769999999</v>
      </c>
      <c r="W65" s="95">
        <v>0.21538316960000001</v>
      </c>
      <c r="X65" s="95">
        <v>0.87885937940000003</v>
      </c>
      <c r="Y65" s="95">
        <v>0.76128488750000001</v>
      </c>
      <c r="Z65" s="95">
        <v>1.0145923313</v>
      </c>
      <c r="AA65" s="104">
        <v>1635</v>
      </c>
      <c r="AB65" s="104">
        <v>7314</v>
      </c>
      <c r="AC65" s="105">
        <v>0.21357334140000001</v>
      </c>
      <c r="AD65" s="95">
        <v>0.18511646039999999</v>
      </c>
      <c r="AE65" s="95">
        <v>0.2464047338</v>
      </c>
      <c r="AF65" s="95">
        <v>4.0250586E-3</v>
      </c>
      <c r="AG65" s="97">
        <v>0.2235438884</v>
      </c>
      <c r="AH65" s="95">
        <v>0.21296672999999999</v>
      </c>
      <c r="AI65" s="95">
        <v>0.2346463697</v>
      </c>
      <c r="AJ65" s="95">
        <v>0.81071289670000002</v>
      </c>
      <c r="AK65" s="95">
        <v>0.70269210979999996</v>
      </c>
      <c r="AL65" s="95">
        <v>0.93533909339999999</v>
      </c>
      <c r="AM65" s="95">
        <v>0.77921450540000003</v>
      </c>
      <c r="AN65" s="95">
        <v>1.0221205807</v>
      </c>
      <c r="AO65" s="95">
        <v>0.87714170339999997</v>
      </c>
      <c r="AP65" s="95">
        <v>1.1910623762000001</v>
      </c>
      <c r="AQ65" s="95">
        <v>0.50432268069999997</v>
      </c>
      <c r="AR65" s="95">
        <v>1.054120816</v>
      </c>
      <c r="AS65" s="95">
        <v>0.90302216830000004</v>
      </c>
      <c r="AT65" s="95">
        <v>1.2305021223999999</v>
      </c>
      <c r="AU65" s="94" t="s">
        <v>28</v>
      </c>
      <c r="AV65" s="94" t="s">
        <v>28</v>
      </c>
      <c r="AW65" s="94">
        <v>3</v>
      </c>
      <c r="AX65" s="94" t="s">
        <v>28</v>
      </c>
      <c r="AY65" s="94" t="s">
        <v>28</v>
      </c>
      <c r="AZ65" s="94" t="s">
        <v>28</v>
      </c>
      <c r="BA65" s="94" t="s">
        <v>28</v>
      </c>
      <c r="BB65" s="94" t="s">
        <v>28</v>
      </c>
      <c r="BC65" s="106">
        <v>-3</v>
      </c>
      <c r="BD65" s="107">
        <v>1360</v>
      </c>
      <c r="BE65" s="107">
        <v>1516</v>
      </c>
      <c r="BF65" s="107">
        <v>1635</v>
      </c>
    </row>
    <row r="66" spans="1:93" x14ac:dyDescent="0.3">
      <c r="A66" s="9"/>
      <c r="B66" t="s">
        <v>93</v>
      </c>
      <c r="C66" s="94">
        <v>1369</v>
      </c>
      <c r="D66" s="104">
        <v>7214</v>
      </c>
      <c r="E66" s="105">
        <v>0.1739507283</v>
      </c>
      <c r="F66" s="95">
        <v>0.15029008560000001</v>
      </c>
      <c r="G66" s="95">
        <v>0.20133634049999999</v>
      </c>
      <c r="H66" s="95">
        <v>4.0246718200000003E-2</v>
      </c>
      <c r="I66" s="97">
        <v>0.18976989189999999</v>
      </c>
      <c r="J66" s="95">
        <v>0.1799790118</v>
      </c>
      <c r="K66" s="95">
        <v>0.20009339700000001</v>
      </c>
      <c r="L66" s="95">
        <v>0.85812015809999997</v>
      </c>
      <c r="M66" s="95">
        <v>0.74139932230000005</v>
      </c>
      <c r="N66" s="95">
        <v>0.9932167234</v>
      </c>
      <c r="O66" s="104">
        <v>1354</v>
      </c>
      <c r="P66" s="104">
        <v>7128</v>
      </c>
      <c r="Q66" s="105">
        <v>0.16872778150000001</v>
      </c>
      <c r="R66" s="95">
        <v>0.14570687869999999</v>
      </c>
      <c r="S66" s="95">
        <v>0.19538586299999999</v>
      </c>
      <c r="T66" s="95">
        <v>4.6015069999999999E-6</v>
      </c>
      <c r="U66" s="97">
        <v>0.18995510660000001</v>
      </c>
      <c r="V66" s="95">
        <v>0.18010196310000001</v>
      </c>
      <c r="W66" s="95">
        <v>0.20034730270000001</v>
      </c>
      <c r="X66" s="95">
        <v>0.70967756950000005</v>
      </c>
      <c r="Y66" s="95">
        <v>0.61285048990000002</v>
      </c>
      <c r="Z66" s="95">
        <v>0.82180280660000005</v>
      </c>
      <c r="AA66" s="104">
        <v>1676</v>
      </c>
      <c r="AB66" s="104">
        <v>7349</v>
      </c>
      <c r="AC66" s="105">
        <v>0.20547676519999999</v>
      </c>
      <c r="AD66" s="95">
        <v>0.17785632630000001</v>
      </c>
      <c r="AE66" s="95">
        <v>0.23738655759999999</v>
      </c>
      <c r="AF66" s="95">
        <v>7.4142930000000004E-4</v>
      </c>
      <c r="AG66" s="97">
        <v>0.22805823920000001</v>
      </c>
      <c r="AH66" s="95">
        <v>0.2173971311</v>
      </c>
      <c r="AI66" s="95">
        <v>0.23924216570000001</v>
      </c>
      <c r="AJ66" s="95">
        <v>0.77997872989999995</v>
      </c>
      <c r="AK66" s="95">
        <v>0.67513303189999996</v>
      </c>
      <c r="AL66" s="95">
        <v>0.90110658249999998</v>
      </c>
      <c r="AM66" s="95">
        <v>1.3958232399999999E-2</v>
      </c>
      <c r="AN66" s="95">
        <v>1.2178004325</v>
      </c>
      <c r="AO66" s="95">
        <v>1.0407553136000001</v>
      </c>
      <c r="AP66" s="95">
        <v>1.4249630764000001</v>
      </c>
      <c r="AQ66" s="95">
        <v>0.70667183489999996</v>
      </c>
      <c r="AR66" s="95">
        <v>0.96997456199999998</v>
      </c>
      <c r="AS66" s="95">
        <v>0.82757401159999999</v>
      </c>
      <c r="AT66" s="95">
        <v>1.1368779562</v>
      </c>
      <c r="AU66" s="94" t="s">
        <v>28</v>
      </c>
      <c r="AV66" s="94">
        <v>2</v>
      </c>
      <c r="AW66" s="94">
        <v>3</v>
      </c>
      <c r="AX66" s="94" t="s">
        <v>28</v>
      </c>
      <c r="AY66" s="94" t="s">
        <v>28</v>
      </c>
      <c r="AZ66" s="94" t="s">
        <v>28</v>
      </c>
      <c r="BA66" s="94" t="s">
        <v>28</v>
      </c>
      <c r="BB66" s="94" t="s">
        <v>28</v>
      </c>
      <c r="BC66" s="106" t="s">
        <v>234</v>
      </c>
      <c r="BD66" s="107">
        <v>1369</v>
      </c>
      <c r="BE66" s="107">
        <v>1354</v>
      </c>
      <c r="BF66" s="107">
        <v>1676</v>
      </c>
      <c r="BQ66" s="46"/>
      <c r="CC66" s="4"/>
      <c r="CO66" s="4"/>
    </row>
    <row r="67" spans="1:93" x14ac:dyDescent="0.3">
      <c r="A67" s="9"/>
      <c r="B67" t="s">
        <v>133</v>
      </c>
      <c r="C67" s="94">
        <v>1278</v>
      </c>
      <c r="D67" s="104">
        <v>9276</v>
      </c>
      <c r="E67" s="105">
        <v>0.1348423107</v>
      </c>
      <c r="F67" s="95">
        <v>0.1163807904</v>
      </c>
      <c r="G67" s="95">
        <v>0.15623238759999999</v>
      </c>
      <c r="H67" s="95">
        <v>5.7376508E-8</v>
      </c>
      <c r="I67" s="97">
        <v>0.137774903</v>
      </c>
      <c r="J67" s="95">
        <v>0.13042465549999999</v>
      </c>
      <c r="K67" s="95">
        <v>0.14553938299999999</v>
      </c>
      <c r="L67" s="95">
        <v>0.6651935645</v>
      </c>
      <c r="M67" s="95">
        <v>0.57412063329999996</v>
      </c>
      <c r="N67" s="95">
        <v>0.77071342249999997</v>
      </c>
      <c r="O67" s="104">
        <v>1316</v>
      </c>
      <c r="P67" s="104">
        <v>8549</v>
      </c>
      <c r="Q67" s="105">
        <v>0.14562407329999999</v>
      </c>
      <c r="R67" s="95">
        <v>0.12575007050000001</v>
      </c>
      <c r="S67" s="95">
        <v>0.16863903650000001</v>
      </c>
      <c r="T67" s="95">
        <v>5.8371359999999998E-11</v>
      </c>
      <c r="U67" s="97">
        <v>0.15393613289999999</v>
      </c>
      <c r="V67" s="95">
        <v>0.1458399283</v>
      </c>
      <c r="W67" s="95">
        <v>0.1624817928</v>
      </c>
      <c r="X67" s="95">
        <v>0.61250220619999995</v>
      </c>
      <c r="Y67" s="95">
        <v>0.52891114669999995</v>
      </c>
      <c r="Z67" s="95">
        <v>0.70930430379999998</v>
      </c>
      <c r="AA67" s="104">
        <v>1417</v>
      </c>
      <c r="AB67" s="104">
        <v>8693</v>
      </c>
      <c r="AC67" s="105">
        <v>0.14970653019999999</v>
      </c>
      <c r="AD67" s="95">
        <v>0.12936208690000001</v>
      </c>
      <c r="AE67" s="95">
        <v>0.17325049170000001</v>
      </c>
      <c r="AF67" s="95">
        <v>3.362606E-14</v>
      </c>
      <c r="AG67" s="97">
        <v>0.1630047164</v>
      </c>
      <c r="AH67" s="95">
        <v>0.15473470380000001</v>
      </c>
      <c r="AI67" s="95">
        <v>0.17171673139999999</v>
      </c>
      <c r="AJ67" s="95">
        <v>0.56827792239999997</v>
      </c>
      <c r="AK67" s="95">
        <v>0.49105151200000002</v>
      </c>
      <c r="AL67" s="95">
        <v>0.65764953199999998</v>
      </c>
      <c r="AM67" s="95">
        <v>0.73274780009999996</v>
      </c>
      <c r="AN67" s="95">
        <v>1.0280342169000001</v>
      </c>
      <c r="AO67" s="95">
        <v>0.87717702230000005</v>
      </c>
      <c r="AP67" s="95">
        <v>1.2048358818</v>
      </c>
      <c r="AQ67" s="95">
        <v>0.34528387040000003</v>
      </c>
      <c r="AR67" s="95">
        <v>1.0799583048000001</v>
      </c>
      <c r="AS67" s="95">
        <v>0.92051288070000004</v>
      </c>
      <c r="AT67" s="95">
        <v>1.2670218577000001</v>
      </c>
      <c r="AU67" s="94">
        <v>1</v>
      </c>
      <c r="AV67" s="94">
        <v>2</v>
      </c>
      <c r="AW67" s="94">
        <v>3</v>
      </c>
      <c r="AX67" s="94" t="s">
        <v>28</v>
      </c>
      <c r="AY67" s="94" t="s">
        <v>28</v>
      </c>
      <c r="AZ67" s="94" t="s">
        <v>28</v>
      </c>
      <c r="BA67" s="94" t="s">
        <v>28</v>
      </c>
      <c r="BB67" s="94" t="s">
        <v>28</v>
      </c>
      <c r="BC67" s="106" t="s">
        <v>233</v>
      </c>
      <c r="BD67" s="107">
        <v>1278</v>
      </c>
      <c r="BE67" s="107">
        <v>1316</v>
      </c>
      <c r="BF67" s="107">
        <v>1417</v>
      </c>
      <c r="BQ67" s="46"/>
    </row>
    <row r="68" spans="1:93" x14ac:dyDescent="0.3">
      <c r="A68" s="9"/>
      <c r="B68" t="s">
        <v>96</v>
      </c>
      <c r="C68" s="94">
        <v>1950</v>
      </c>
      <c r="D68" s="104">
        <v>11148</v>
      </c>
      <c r="E68" s="105">
        <v>0.19083669140000001</v>
      </c>
      <c r="F68" s="95">
        <v>0.16565883840000001</v>
      </c>
      <c r="G68" s="95">
        <v>0.21984122989999999</v>
      </c>
      <c r="H68" s="95">
        <v>0.4030356397</v>
      </c>
      <c r="I68" s="97">
        <v>0.17491926799999999</v>
      </c>
      <c r="J68" s="95">
        <v>0.1673253462</v>
      </c>
      <c r="K68" s="95">
        <v>0.1828578337</v>
      </c>
      <c r="L68" s="95">
        <v>0.94142067350000003</v>
      </c>
      <c r="M68" s="95">
        <v>0.81721525390000005</v>
      </c>
      <c r="N68" s="95">
        <v>1.0845035996000001</v>
      </c>
      <c r="O68" s="104">
        <v>2314</v>
      </c>
      <c r="P68" s="104">
        <v>12283</v>
      </c>
      <c r="Q68" s="105">
        <v>0.20486733109999999</v>
      </c>
      <c r="R68" s="95">
        <v>0.1780645491</v>
      </c>
      <c r="S68" s="95">
        <v>0.23570454399999999</v>
      </c>
      <c r="T68" s="95">
        <v>3.7442672099999998E-2</v>
      </c>
      <c r="U68" s="97">
        <v>0.18839045839999999</v>
      </c>
      <c r="V68" s="95">
        <v>0.18086889959999999</v>
      </c>
      <c r="W68" s="95">
        <v>0.19622480640000001</v>
      </c>
      <c r="X68" s="95">
        <v>0.86168234040000002</v>
      </c>
      <c r="Y68" s="95">
        <v>0.74894848570000006</v>
      </c>
      <c r="Z68" s="95">
        <v>0.9913852152</v>
      </c>
      <c r="AA68" s="104">
        <v>2496</v>
      </c>
      <c r="AB68" s="104">
        <v>12585</v>
      </c>
      <c r="AC68" s="105">
        <v>0.20467333730000001</v>
      </c>
      <c r="AD68" s="95">
        <v>0.17795046710000001</v>
      </c>
      <c r="AE68" s="95">
        <v>0.2354091881</v>
      </c>
      <c r="AF68" s="95">
        <v>4.0639259999999998E-4</v>
      </c>
      <c r="AG68" s="97">
        <v>0.1983313468</v>
      </c>
      <c r="AH68" s="95">
        <v>0.19070131800000001</v>
      </c>
      <c r="AI68" s="95">
        <v>0.20626665590000001</v>
      </c>
      <c r="AJ68" s="95">
        <v>0.77692896060000005</v>
      </c>
      <c r="AK68" s="95">
        <v>0.67549038530000005</v>
      </c>
      <c r="AL68" s="95">
        <v>0.89360059439999995</v>
      </c>
      <c r="AM68" s="95">
        <v>0.98991106360000003</v>
      </c>
      <c r="AN68" s="95">
        <v>0.99905307570000002</v>
      </c>
      <c r="AO68" s="95">
        <v>0.86261224650000001</v>
      </c>
      <c r="AP68" s="95">
        <v>1.1570749803</v>
      </c>
      <c r="AQ68" s="95">
        <v>0.3485152426</v>
      </c>
      <c r="AR68" s="95">
        <v>1.0735217092</v>
      </c>
      <c r="AS68" s="95">
        <v>0.92553956810000004</v>
      </c>
      <c r="AT68" s="95">
        <v>1.2451643343000001</v>
      </c>
      <c r="AU68" s="94" t="s">
        <v>28</v>
      </c>
      <c r="AV68" s="94" t="s">
        <v>28</v>
      </c>
      <c r="AW68" s="94">
        <v>3</v>
      </c>
      <c r="AX68" s="94" t="s">
        <v>28</v>
      </c>
      <c r="AY68" s="94" t="s">
        <v>28</v>
      </c>
      <c r="AZ68" s="94" t="s">
        <v>28</v>
      </c>
      <c r="BA68" s="94" t="s">
        <v>28</v>
      </c>
      <c r="BB68" s="94" t="s">
        <v>28</v>
      </c>
      <c r="BC68" s="106">
        <v>-3</v>
      </c>
      <c r="BD68" s="107">
        <v>1950</v>
      </c>
      <c r="BE68" s="107">
        <v>2314</v>
      </c>
      <c r="BF68" s="107">
        <v>2496</v>
      </c>
    </row>
    <row r="69" spans="1:93" s="3" customFormat="1" x14ac:dyDescent="0.3">
      <c r="A69" s="9"/>
      <c r="B69" s="3" t="s">
        <v>184</v>
      </c>
      <c r="C69" s="100">
        <v>1914</v>
      </c>
      <c r="D69" s="101">
        <v>7654</v>
      </c>
      <c r="E69" s="96">
        <v>0.25121805050000001</v>
      </c>
      <c r="F69" s="102">
        <v>0.2176831427</v>
      </c>
      <c r="G69" s="102">
        <v>0.28991913720000001</v>
      </c>
      <c r="H69" s="102">
        <v>3.3386412999999999E-3</v>
      </c>
      <c r="I69" s="103">
        <v>0.25006532529999997</v>
      </c>
      <c r="J69" s="102">
        <v>0.23910966040000001</v>
      </c>
      <c r="K69" s="102">
        <v>0.26152296330000002</v>
      </c>
      <c r="L69" s="102">
        <v>1.2392892825999999</v>
      </c>
      <c r="M69" s="102">
        <v>1.0738574922999999</v>
      </c>
      <c r="N69" s="102">
        <v>1.4302064631</v>
      </c>
      <c r="O69" s="101">
        <v>1726</v>
      </c>
      <c r="P69" s="101">
        <v>7640</v>
      </c>
      <c r="Q69" s="96">
        <v>0.21419146459999999</v>
      </c>
      <c r="R69" s="102">
        <v>0.18533425740000001</v>
      </c>
      <c r="S69" s="102">
        <v>0.24754184239999999</v>
      </c>
      <c r="T69" s="102">
        <v>0.15751494260000001</v>
      </c>
      <c r="U69" s="103">
        <v>0.2259162304</v>
      </c>
      <c r="V69" s="102">
        <v>0.21550574189999999</v>
      </c>
      <c r="W69" s="102">
        <v>0.23682962090000001</v>
      </c>
      <c r="X69" s="102">
        <v>0.90090011690000005</v>
      </c>
      <c r="Y69" s="102">
        <v>0.77952524570000004</v>
      </c>
      <c r="Z69" s="102">
        <v>1.0411734899</v>
      </c>
      <c r="AA69" s="101">
        <v>1992</v>
      </c>
      <c r="AB69" s="101">
        <v>7327</v>
      </c>
      <c r="AC69" s="96">
        <v>0.23523162850000001</v>
      </c>
      <c r="AD69" s="102">
        <v>0.20376909300000001</v>
      </c>
      <c r="AE69" s="102">
        <v>0.27155207009999999</v>
      </c>
      <c r="AF69" s="102">
        <v>0.1221246891</v>
      </c>
      <c r="AG69" s="103">
        <v>0.27187116150000001</v>
      </c>
      <c r="AH69" s="102">
        <v>0.26019054809999997</v>
      </c>
      <c r="AI69" s="102">
        <v>0.28407614720000002</v>
      </c>
      <c r="AJ69" s="102">
        <v>0.89292658759999999</v>
      </c>
      <c r="AK69" s="102">
        <v>0.7734964983</v>
      </c>
      <c r="AL69" s="102">
        <v>1.030797027</v>
      </c>
      <c r="AM69" s="102">
        <v>0.23469906369999999</v>
      </c>
      <c r="AN69" s="102">
        <v>1.0982306362000001</v>
      </c>
      <c r="AO69" s="102">
        <v>0.94097165839999997</v>
      </c>
      <c r="AP69" s="102">
        <v>1.2817713683</v>
      </c>
      <c r="AQ69" s="102">
        <v>4.2737082699999998E-2</v>
      </c>
      <c r="AR69" s="102">
        <v>0.85261176169999997</v>
      </c>
      <c r="AS69" s="102">
        <v>0.73074977399999996</v>
      </c>
      <c r="AT69" s="102">
        <v>0.99479581390000005</v>
      </c>
      <c r="AU69" s="100">
        <v>1</v>
      </c>
      <c r="AV69" s="100" t="s">
        <v>28</v>
      </c>
      <c r="AW69" s="100" t="s">
        <v>28</v>
      </c>
      <c r="AX69" s="100" t="s">
        <v>28</v>
      </c>
      <c r="AY69" s="100" t="s">
        <v>28</v>
      </c>
      <c r="AZ69" s="100" t="s">
        <v>28</v>
      </c>
      <c r="BA69" s="100" t="s">
        <v>28</v>
      </c>
      <c r="BB69" s="100" t="s">
        <v>28</v>
      </c>
      <c r="BC69" s="98">
        <v>-1</v>
      </c>
      <c r="BD69" s="99">
        <v>1914</v>
      </c>
      <c r="BE69" s="99">
        <v>1726</v>
      </c>
      <c r="BF69" s="99">
        <v>1992</v>
      </c>
      <c r="BG69" s="37"/>
      <c r="BH69" s="37"/>
      <c r="BI69" s="37"/>
      <c r="BJ69" s="37"/>
      <c r="BK69" s="37"/>
      <c r="BL69" s="37"/>
      <c r="BM69" s="37"/>
      <c r="BN69" s="37"/>
      <c r="BO69" s="37"/>
      <c r="BP69" s="37"/>
      <c r="BQ69" s="37"/>
      <c r="BR69" s="37"/>
      <c r="BS69" s="37"/>
      <c r="BT69" s="37"/>
      <c r="BU69" s="37"/>
      <c r="BV69" s="37"/>
      <c r="BW69" s="37"/>
    </row>
    <row r="70" spans="1:93" x14ac:dyDescent="0.3">
      <c r="A70" s="9"/>
      <c r="B70" t="s">
        <v>183</v>
      </c>
      <c r="C70" s="94">
        <v>235</v>
      </c>
      <c r="D70" s="104">
        <v>1559</v>
      </c>
      <c r="E70" s="105">
        <v>0.21040928240000001</v>
      </c>
      <c r="F70" s="95">
        <v>0.1737190619</v>
      </c>
      <c r="G70" s="95">
        <v>0.25484863679999997</v>
      </c>
      <c r="H70" s="95">
        <v>0.70302843370000001</v>
      </c>
      <c r="I70" s="97">
        <v>0.1507376523</v>
      </c>
      <c r="J70" s="95">
        <v>0.132646404</v>
      </c>
      <c r="K70" s="95">
        <v>0.17129631219999999</v>
      </c>
      <c r="L70" s="95">
        <v>1.0379746522</v>
      </c>
      <c r="M70" s="95">
        <v>0.85697731970000002</v>
      </c>
      <c r="N70" s="95">
        <v>1.2571994075999999</v>
      </c>
      <c r="O70" s="104">
        <v>272</v>
      </c>
      <c r="P70" s="104">
        <v>1434</v>
      </c>
      <c r="Q70" s="105">
        <v>0.25345055579999998</v>
      </c>
      <c r="R70" s="95">
        <v>0.21078192309999999</v>
      </c>
      <c r="S70" s="95">
        <v>0.30475660939999999</v>
      </c>
      <c r="T70" s="95">
        <v>0.49663868490000002</v>
      </c>
      <c r="U70" s="97">
        <v>0.18967921900000001</v>
      </c>
      <c r="V70" s="95">
        <v>0.16842559030000001</v>
      </c>
      <c r="W70" s="95">
        <v>0.21361484350000001</v>
      </c>
      <c r="X70" s="95">
        <v>1.0660258368</v>
      </c>
      <c r="Y70" s="95">
        <v>0.88655941319999998</v>
      </c>
      <c r="Z70" s="95">
        <v>1.2818216894000001</v>
      </c>
      <c r="AA70" s="104">
        <v>357</v>
      </c>
      <c r="AB70" s="104">
        <v>1269</v>
      </c>
      <c r="AC70" s="105">
        <v>0.36603340210000002</v>
      </c>
      <c r="AD70" s="95">
        <v>0.30765998849999998</v>
      </c>
      <c r="AE70" s="95">
        <v>0.43548220910000002</v>
      </c>
      <c r="AF70" s="95">
        <v>2.067785E-4</v>
      </c>
      <c r="AG70" s="97">
        <v>0.28132387710000001</v>
      </c>
      <c r="AH70" s="95">
        <v>0.25360407699999998</v>
      </c>
      <c r="AI70" s="95">
        <v>0.3120735469</v>
      </c>
      <c r="AJ70" s="95">
        <v>1.3894430728</v>
      </c>
      <c r="AK70" s="95">
        <v>1.1678607401000001</v>
      </c>
      <c r="AL70" s="95">
        <v>1.6530670023</v>
      </c>
      <c r="AM70" s="95">
        <v>8.3319969999999998E-4</v>
      </c>
      <c r="AN70" s="95">
        <v>1.4442004317999999</v>
      </c>
      <c r="AO70" s="95">
        <v>1.1641214561</v>
      </c>
      <c r="AP70" s="95">
        <v>1.7916643288</v>
      </c>
      <c r="AQ70" s="95">
        <v>0.11307310199999999</v>
      </c>
      <c r="AR70" s="95">
        <v>1.2045597651</v>
      </c>
      <c r="AS70" s="95">
        <v>0.9568608341</v>
      </c>
      <c r="AT70" s="95">
        <v>1.5163795778</v>
      </c>
      <c r="AU70" s="94" t="s">
        <v>28</v>
      </c>
      <c r="AV70" s="94" t="s">
        <v>28</v>
      </c>
      <c r="AW70" s="94">
        <v>3</v>
      </c>
      <c r="AX70" s="94" t="s">
        <v>28</v>
      </c>
      <c r="AY70" s="94" t="s">
        <v>231</v>
      </c>
      <c r="AZ70" s="94" t="s">
        <v>28</v>
      </c>
      <c r="BA70" s="94" t="s">
        <v>28</v>
      </c>
      <c r="BB70" s="94" t="s">
        <v>28</v>
      </c>
      <c r="BC70" s="106" t="s">
        <v>435</v>
      </c>
      <c r="BD70" s="107">
        <v>235</v>
      </c>
      <c r="BE70" s="107">
        <v>272</v>
      </c>
      <c r="BF70" s="107">
        <v>357</v>
      </c>
    </row>
    <row r="71" spans="1:93" x14ac:dyDescent="0.3">
      <c r="A71" s="9"/>
      <c r="B71" t="s">
        <v>185</v>
      </c>
      <c r="C71" s="94">
        <v>2389</v>
      </c>
      <c r="D71" s="104">
        <v>14765</v>
      </c>
      <c r="E71" s="105">
        <v>0.21420871459999999</v>
      </c>
      <c r="F71" s="95">
        <v>0.1855445352</v>
      </c>
      <c r="G71" s="95">
        <v>0.24730113109999999</v>
      </c>
      <c r="H71" s="95">
        <v>0.45164391180000002</v>
      </c>
      <c r="I71" s="97">
        <v>0.16180155769999999</v>
      </c>
      <c r="J71" s="95">
        <v>0.15544174550000001</v>
      </c>
      <c r="K71" s="95">
        <v>0.16842157820000001</v>
      </c>
      <c r="L71" s="95">
        <v>1.0567177148</v>
      </c>
      <c r="M71" s="95">
        <v>0.91531382179999998</v>
      </c>
      <c r="N71" s="95">
        <v>1.2199666411000001</v>
      </c>
      <c r="O71" s="104">
        <v>2349</v>
      </c>
      <c r="P71" s="104">
        <v>15041</v>
      </c>
      <c r="Q71" s="105">
        <v>0.19572583839999999</v>
      </c>
      <c r="R71" s="95">
        <v>0.16962342120000001</v>
      </c>
      <c r="S71" s="95">
        <v>0.2258450132</v>
      </c>
      <c r="T71" s="95">
        <v>7.7320684999999997E-3</v>
      </c>
      <c r="U71" s="97">
        <v>0.15617312680000001</v>
      </c>
      <c r="V71" s="95">
        <v>0.1499835474</v>
      </c>
      <c r="W71" s="95">
        <v>0.16261814020000001</v>
      </c>
      <c r="X71" s="95">
        <v>0.82323276020000002</v>
      </c>
      <c r="Y71" s="95">
        <v>0.71344467540000001</v>
      </c>
      <c r="Z71" s="95">
        <v>0.94991553080000002</v>
      </c>
      <c r="AA71" s="104">
        <v>2180</v>
      </c>
      <c r="AB71" s="104">
        <v>14462</v>
      </c>
      <c r="AC71" s="105">
        <v>0.18427825210000001</v>
      </c>
      <c r="AD71" s="95">
        <v>0.15974062389999999</v>
      </c>
      <c r="AE71" s="95">
        <v>0.21258508549999999</v>
      </c>
      <c r="AF71" s="95">
        <v>9.4973766000000001E-7</v>
      </c>
      <c r="AG71" s="97">
        <v>0.15073987</v>
      </c>
      <c r="AH71" s="95">
        <v>0.14454311249999999</v>
      </c>
      <c r="AI71" s="95">
        <v>0.15720229080000001</v>
      </c>
      <c r="AJ71" s="95">
        <v>0.69951031610000003</v>
      </c>
      <c r="AK71" s="95">
        <v>0.6063668015</v>
      </c>
      <c r="AL71" s="95">
        <v>0.80696153079999999</v>
      </c>
      <c r="AM71" s="95">
        <v>0.43830833380000001</v>
      </c>
      <c r="AN71" s="95">
        <v>0.94151213570000003</v>
      </c>
      <c r="AO71" s="95">
        <v>0.80841912540000005</v>
      </c>
      <c r="AP71" s="95">
        <v>1.0965167372</v>
      </c>
      <c r="AQ71" s="95">
        <v>0.24791596739999999</v>
      </c>
      <c r="AR71" s="95">
        <v>0.91371557260000003</v>
      </c>
      <c r="AS71" s="95">
        <v>0.78403287759999996</v>
      </c>
      <c r="AT71" s="95">
        <v>1.0648483903999999</v>
      </c>
      <c r="AU71" s="94" t="s">
        <v>28</v>
      </c>
      <c r="AV71" s="94" t="s">
        <v>28</v>
      </c>
      <c r="AW71" s="94">
        <v>3</v>
      </c>
      <c r="AX71" s="94" t="s">
        <v>28</v>
      </c>
      <c r="AY71" s="94" t="s">
        <v>28</v>
      </c>
      <c r="AZ71" s="94" t="s">
        <v>28</v>
      </c>
      <c r="BA71" s="94" t="s">
        <v>28</v>
      </c>
      <c r="BB71" s="94" t="s">
        <v>28</v>
      </c>
      <c r="BC71" s="106">
        <v>-3</v>
      </c>
      <c r="BD71" s="107">
        <v>2389</v>
      </c>
      <c r="BE71" s="107">
        <v>2349</v>
      </c>
      <c r="BF71" s="107">
        <v>2180</v>
      </c>
    </row>
    <row r="72" spans="1:93" x14ac:dyDescent="0.3">
      <c r="A72" s="9"/>
      <c r="B72" t="s">
        <v>186</v>
      </c>
      <c r="C72" s="94">
        <v>1733</v>
      </c>
      <c r="D72" s="104">
        <v>11384</v>
      </c>
      <c r="E72" s="105">
        <v>0.17666499199999999</v>
      </c>
      <c r="F72" s="95">
        <v>0.15291281800000001</v>
      </c>
      <c r="G72" s="95">
        <v>0.20410662639999999</v>
      </c>
      <c r="H72" s="95">
        <v>6.1922062899999998E-2</v>
      </c>
      <c r="I72" s="97">
        <v>0.15223120170000001</v>
      </c>
      <c r="J72" s="95">
        <v>0.14523005759999999</v>
      </c>
      <c r="K72" s="95">
        <v>0.15956985169999999</v>
      </c>
      <c r="L72" s="95">
        <v>0.87150995229999995</v>
      </c>
      <c r="M72" s="95">
        <v>0.75433758100000003</v>
      </c>
      <c r="N72" s="95">
        <v>1.0068828812999999</v>
      </c>
      <c r="O72" s="104">
        <v>1761</v>
      </c>
      <c r="P72" s="104">
        <v>11389</v>
      </c>
      <c r="Q72" s="105">
        <v>0.17328169139999999</v>
      </c>
      <c r="R72" s="95">
        <v>0.14999163600000001</v>
      </c>
      <c r="S72" s="95">
        <v>0.20018812629999999</v>
      </c>
      <c r="T72" s="95">
        <v>1.7455499999999999E-5</v>
      </c>
      <c r="U72" s="97">
        <v>0.15462288169999999</v>
      </c>
      <c r="V72" s="95">
        <v>0.1475671888</v>
      </c>
      <c r="W72" s="95">
        <v>0.16201593149999999</v>
      </c>
      <c r="X72" s="95">
        <v>0.72883154480000001</v>
      </c>
      <c r="Y72" s="95">
        <v>0.63087239559999997</v>
      </c>
      <c r="Z72" s="95">
        <v>0.84200136879999998</v>
      </c>
      <c r="AA72" s="104">
        <v>1771</v>
      </c>
      <c r="AB72" s="104">
        <v>11315</v>
      </c>
      <c r="AC72" s="105">
        <v>0.16333028520000001</v>
      </c>
      <c r="AD72" s="95">
        <v>0.1414025609</v>
      </c>
      <c r="AE72" s="95">
        <v>0.18865840819999999</v>
      </c>
      <c r="AF72" s="95">
        <v>8.0721119999999994E-11</v>
      </c>
      <c r="AG72" s="97">
        <v>0.15651789660000001</v>
      </c>
      <c r="AH72" s="95">
        <v>0.14939545730000001</v>
      </c>
      <c r="AI72" s="95">
        <v>0.16397989869999999</v>
      </c>
      <c r="AJ72" s="95">
        <v>0.61999296240000001</v>
      </c>
      <c r="AK72" s="95">
        <v>0.53675650259999996</v>
      </c>
      <c r="AL72" s="95">
        <v>0.7161371527</v>
      </c>
      <c r="AM72" s="95">
        <v>0.45372561169999998</v>
      </c>
      <c r="AN72" s="95">
        <v>0.94257093089999999</v>
      </c>
      <c r="AO72" s="95">
        <v>0.80745675900000002</v>
      </c>
      <c r="AP72" s="95">
        <v>1.1002941640999999</v>
      </c>
      <c r="AQ72" s="95">
        <v>0.80671174420000002</v>
      </c>
      <c r="AR72" s="95">
        <v>0.98084906019999996</v>
      </c>
      <c r="AS72" s="95">
        <v>0.84009871849999995</v>
      </c>
      <c r="AT72" s="95">
        <v>1.1451807481</v>
      </c>
      <c r="AU72" s="94" t="s">
        <v>28</v>
      </c>
      <c r="AV72" s="94">
        <v>2</v>
      </c>
      <c r="AW72" s="94">
        <v>3</v>
      </c>
      <c r="AX72" s="94" t="s">
        <v>28</v>
      </c>
      <c r="AY72" s="94" t="s">
        <v>28</v>
      </c>
      <c r="AZ72" s="94" t="s">
        <v>28</v>
      </c>
      <c r="BA72" s="94" t="s">
        <v>28</v>
      </c>
      <c r="BB72" s="94" t="s">
        <v>28</v>
      </c>
      <c r="BC72" s="106" t="s">
        <v>234</v>
      </c>
      <c r="BD72" s="107">
        <v>1733</v>
      </c>
      <c r="BE72" s="107">
        <v>1761</v>
      </c>
      <c r="BF72" s="107">
        <v>1771</v>
      </c>
    </row>
    <row r="73" spans="1:93" x14ac:dyDescent="0.3">
      <c r="A73" s="9"/>
      <c r="B73" t="s">
        <v>188</v>
      </c>
      <c r="C73" s="94">
        <v>377</v>
      </c>
      <c r="D73" s="104">
        <v>1554</v>
      </c>
      <c r="E73" s="105">
        <v>0.33496653320000003</v>
      </c>
      <c r="F73" s="95">
        <v>0.28217125119999997</v>
      </c>
      <c r="G73" s="95">
        <v>0.39764000710000003</v>
      </c>
      <c r="H73" s="95">
        <v>9.5060984999999992E-9</v>
      </c>
      <c r="I73" s="97">
        <v>0.2425997426</v>
      </c>
      <c r="J73" s="95">
        <v>0.2193063596</v>
      </c>
      <c r="K73" s="95">
        <v>0.26836720650000001</v>
      </c>
      <c r="L73" s="95">
        <v>1.6524307616</v>
      </c>
      <c r="M73" s="95">
        <v>1.3919851968000001</v>
      </c>
      <c r="N73" s="95">
        <v>1.9616066521</v>
      </c>
      <c r="O73" s="104">
        <v>286</v>
      </c>
      <c r="P73" s="104">
        <v>1602</v>
      </c>
      <c r="Q73" s="105">
        <v>0.2380942207</v>
      </c>
      <c r="R73" s="95">
        <v>0.1986343035</v>
      </c>
      <c r="S73" s="95">
        <v>0.28539309140000002</v>
      </c>
      <c r="T73" s="95">
        <v>0.98761350800000003</v>
      </c>
      <c r="U73" s="97">
        <v>0.1785268414</v>
      </c>
      <c r="V73" s="95">
        <v>0.15899040619999999</v>
      </c>
      <c r="W73" s="95">
        <v>0.2004638762</v>
      </c>
      <c r="X73" s="95">
        <v>1.0014363158999999</v>
      </c>
      <c r="Y73" s="95">
        <v>0.83546591130000003</v>
      </c>
      <c r="Z73" s="95">
        <v>1.2003777547000001</v>
      </c>
      <c r="AA73" s="104">
        <v>277</v>
      </c>
      <c r="AB73" s="104">
        <v>1649</v>
      </c>
      <c r="AC73" s="105">
        <v>0.21392705989999999</v>
      </c>
      <c r="AD73" s="95">
        <v>0.17847173699999999</v>
      </c>
      <c r="AE73" s="95">
        <v>0.25642596270000001</v>
      </c>
      <c r="AF73" s="95">
        <v>2.4334604900000001E-2</v>
      </c>
      <c r="AG73" s="97">
        <v>0.16798059430000001</v>
      </c>
      <c r="AH73" s="95">
        <v>0.14931910200000001</v>
      </c>
      <c r="AI73" s="95">
        <v>0.1889743488</v>
      </c>
      <c r="AJ73" s="95">
        <v>0.81205559329999999</v>
      </c>
      <c r="AK73" s="95">
        <v>0.67746909759999996</v>
      </c>
      <c r="AL73" s="95">
        <v>0.97337913850000002</v>
      </c>
      <c r="AM73" s="95">
        <v>0.33825613900000001</v>
      </c>
      <c r="AN73" s="95">
        <v>0.89849749109999999</v>
      </c>
      <c r="AO73" s="95">
        <v>0.72173763410000003</v>
      </c>
      <c r="AP73" s="95">
        <v>1.1185473826000001</v>
      </c>
      <c r="AQ73" s="95">
        <v>1.5256232000000001E-3</v>
      </c>
      <c r="AR73" s="95">
        <v>0.71080002659999997</v>
      </c>
      <c r="AS73" s="95">
        <v>0.57554366089999998</v>
      </c>
      <c r="AT73" s="95">
        <v>0.8778424856</v>
      </c>
      <c r="AU73" s="94">
        <v>1</v>
      </c>
      <c r="AV73" s="94" t="s">
        <v>28</v>
      </c>
      <c r="AW73" s="94" t="s">
        <v>28</v>
      </c>
      <c r="AX73" s="94" t="s">
        <v>230</v>
      </c>
      <c r="AY73" s="94" t="s">
        <v>28</v>
      </c>
      <c r="AZ73" s="94" t="s">
        <v>28</v>
      </c>
      <c r="BA73" s="94" t="s">
        <v>28</v>
      </c>
      <c r="BB73" s="94" t="s">
        <v>28</v>
      </c>
      <c r="BC73" s="106" t="s">
        <v>237</v>
      </c>
      <c r="BD73" s="107">
        <v>377</v>
      </c>
      <c r="BE73" s="107">
        <v>286</v>
      </c>
      <c r="BF73" s="107">
        <v>277</v>
      </c>
    </row>
    <row r="74" spans="1:93" x14ac:dyDescent="0.3">
      <c r="A74" s="9"/>
      <c r="B74" t="s">
        <v>187</v>
      </c>
      <c r="C74" s="94">
        <v>339</v>
      </c>
      <c r="D74" s="104">
        <v>1384</v>
      </c>
      <c r="E74" s="105">
        <v>0.30407015180000002</v>
      </c>
      <c r="F74" s="95">
        <v>0.25507174890000001</v>
      </c>
      <c r="G74" s="95">
        <v>0.36248097880000002</v>
      </c>
      <c r="H74" s="95">
        <v>6.1027734000000003E-6</v>
      </c>
      <c r="I74" s="97">
        <v>0.24494219649999999</v>
      </c>
      <c r="J74" s="95">
        <v>0.22020779400000001</v>
      </c>
      <c r="K74" s="95">
        <v>0.2724548416</v>
      </c>
      <c r="L74" s="95">
        <v>1.5000151439</v>
      </c>
      <c r="M74" s="95">
        <v>1.2583000465</v>
      </c>
      <c r="N74" s="95">
        <v>1.7881628776</v>
      </c>
      <c r="O74" s="104">
        <v>306</v>
      </c>
      <c r="P74" s="104">
        <v>1255</v>
      </c>
      <c r="Q74" s="105">
        <v>0.29191002430000001</v>
      </c>
      <c r="R74" s="95">
        <v>0.2439749081</v>
      </c>
      <c r="S74" s="95">
        <v>0.34926322119999997</v>
      </c>
      <c r="T74" s="95">
        <v>2.4946102099999999E-2</v>
      </c>
      <c r="U74" s="97">
        <v>0.24382470119999999</v>
      </c>
      <c r="V74" s="95">
        <v>0.21798055159999999</v>
      </c>
      <c r="W74" s="95">
        <v>0.27273297769999999</v>
      </c>
      <c r="X74" s="95">
        <v>1.2277883034999999</v>
      </c>
      <c r="Y74" s="95">
        <v>1.0261707839</v>
      </c>
      <c r="Z74" s="95">
        <v>1.4690187458999999</v>
      </c>
      <c r="AA74" s="104">
        <v>284</v>
      </c>
      <c r="AB74" s="104">
        <v>1189</v>
      </c>
      <c r="AC74" s="105">
        <v>0.26335959609999998</v>
      </c>
      <c r="AD74" s="95">
        <v>0.2192288912</v>
      </c>
      <c r="AE74" s="95">
        <v>0.31637379770000001</v>
      </c>
      <c r="AF74" s="95">
        <v>0.99743170370000001</v>
      </c>
      <c r="AG74" s="97">
        <v>0.2388561817</v>
      </c>
      <c r="AH74" s="95">
        <v>0.2126311884</v>
      </c>
      <c r="AI74" s="95">
        <v>0.26831565000000002</v>
      </c>
      <c r="AJ74" s="95">
        <v>0.99969883729999998</v>
      </c>
      <c r="AK74" s="95">
        <v>0.83218105909999995</v>
      </c>
      <c r="AL74" s="95">
        <v>1.2009378900000001</v>
      </c>
      <c r="AM74" s="95">
        <v>0.35782580289999999</v>
      </c>
      <c r="AN74" s="95">
        <v>0.90219442370000003</v>
      </c>
      <c r="AO74" s="95">
        <v>0.72447201059999999</v>
      </c>
      <c r="AP74" s="95">
        <v>1.1235144579</v>
      </c>
      <c r="AQ74" s="95">
        <v>0.70720754679999998</v>
      </c>
      <c r="AR74" s="95">
        <v>0.96000880909999997</v>
      </c>
      <c r="AS74" s="95">
        <v>0.77586402379999997</v>
      </c>
      <c r="AT74" s="95">
        <v>1.1878588067</v>
      </c>
      <c r="AU74" s="94">
        <v>1</v>
      </c>
      <c r="AV74" s="94" t="s">
        <v>28</v>
      </c>
      <c r="AW74" s="94" t="s">
        <v>28</v>
      </c>
      <c r="AX74" s="94" t="s">
        <v>28</v>
      </c>
      <c r="AY74" s="94" t="s">
        <v>28</v>
      </c>
      <c r="AZ74" s="94" t="s">
        <v>28</v>
      </c>
      <c r="BA74" s="94" t="s">
        <v>28</v>
      </c>
      <c r="BB74" s="94" t="s">
        <v>28</v>
      </c>
      <c r="BC74" s="106">
        <v>-1</v>
      </c>
      <c r="BD74" s="107">
        <v>339</v>
      </c>
      <c r="BE74" s="107">
        <v>306</v>
      </c>
      <c r="BF74" s="107">
        <v>284</v>
      </c>
    </row>
    <row r="75" spans="1:93" x14ac:dyDescent="0.3">
      <c r="A75" s="9"/>
      <c r="B75" t="s">
        <v>189</v>
      </c>
      <c r="C75" s="94">
        <v>308</v>
      </c>
      <c r="D75" s="104">
        <v>1612</v>
      </c>
      <c r="E75" s="105">
        <v>0.24538106409999999</v>
      </c>
      <c r="F75" s="95">
        <v>0.20507972490000001</v>
      </c>
      <c r="G75" s="95">
        <v>0.29360224019999998</v>
      </c>
      <c r="H75" s="95">
        <v>3.6901175899999999E-2</v>
      </c>
      <c r="I75" s="97">
        <v>0.1910669975</v>
      </c>
      <c r="J75" s="95">
        <v>0.17087714130000001</v>
      </c>
      <c r="K75" s="95">
        <v>0.21364237059999999</v>
      </c>
      <c r="L75" s="95">
        <v>1.2104947168</v>
      </c>
      <c r="M75" s="95">
        <v>1.0116832951000001</v>
      </c>
      <c r="N75" s="95">
        <v>1.4483756592999999</v>
      </c>
      <c r="O75" s="104">
        <v>246</v>
      </c>
      <c r="P75" s="104">
        <v>1742</v>
      </c>
      <c r="Q75" s="105">
        <v>0.18493801709999999</v>
      </c>
      <c r="R75" s="95">
        <v>0.15332222640000001</v>
      </c>
      <c r="S75" s="95">
        <v>0.22307313810000001</v>
      </c>
      <c r="T75" s="95">
        <v>8.6335660000000005E-3</v>
      </c>
      <c r="U75" s="97">
        <v>0.14121699200000001</v>
      </c>
      <c r="V75" s="95">
        <v>0.1246282016</v>
      </c>
      <c r="W75" s="95">
        <v>0.16001385370000001</v>
      </c>
      <c r="X75" s="95">
        <v>0.7778586394</v>
      </c>
      <c r="Y75" s="95">
        <v>0.64488102680000003</v>
      </c>
      <c r="Z75" s="95">
        <v>0.93825688399999996</v>
      </c>
      <c r="AA75" s="104">
        <v>224</v>
      </c>
      <c r="AB75" s="104">
        <v>1617</v>
      </c>
      <c r="AC75" s="105">
        <v>0.17041136139999999</v>
      </c>
      <c r="AD75" s="95">
        <v>0.14059841570000001</v>
      </c>
      <c r="AE75" s="95">
        <v>0.20654594109999999</v>
      </c>
      <c r="AF75" s="95">
        <v>9.0117619000000001E-6</v>
      </c>
      <c r="AG75" s="97">
        <v>0.13852813850000001</v>
      </c>
      <c r="AH75" s="95">
        <v>0.12152474069999999</v>
      </c>
      <c r="AI75" s="95">
        <v>0.15791060370000001</v>
      </c>
      <c r="AJ75" s="95">
        <v>0.6468723462</v>
      </c>
      <c r="AK75" s="95">
        <v>0.53370401050000005</v>
      </c>
      <c r="AL75" s="95">
        <v>0.78403726409999996</v>
      </c>
      <c r="AM75" s="95">
        <v>0.49199433799999998</v>
      </c>
      <c r="AN75" s="95">
        <v>0.92145121929999996</v>
      </c>
      <c r="AO75" s="95">
        <v>0.72968443689999996</v>
      </c>
      <c r="AP75" s="95">
        <v>1.1636158134000001</v>
      </c>
      <c r="AQ75" s="95">
        <v>1.2857552600000001E-2</v>
      </c>
      <c r="AR75" s="95">
        <v>0.75367680780000001</v>
      </c>
      <c r="AS75" s="95">
        <v>0.60314766389999996</v>
      </c>
      <c r="AT75" s="95">
        <v>0.94177390490000001</v>
      </c>
      <c r="AU75" s="94" t="s">
        <v>28</v>
      </c>
      <c r="AV75" s="94" t="s">
        <v>28</v>
      </c>
      <c r="AW75" s="94">
        <v>3</v>
      </c>
      <c r="AX75" s="94" t="s">
        <v>28</v>
      </c>
      <c r="AY75" s="94" t="s">
        <v>28</v>
      </c>
      <c r="AZ75" s="94" t="s">
        <v>28</v>
      </c>
      <c r="BA75" s="94" t="s">
        <v>28</v>
      </c>
      <c r="BB75" s="94" t="s">
        <v>28</v>
      </c>
      <c r="BC75" s="106">
        <v>-3</v>
      </c>
      <c r="BD75" s="107">
        <v>308</v>
      </c>
      <c r="BE75" s="107">
        <v>246</v>
      </c>
      <c r="BF75" s="107">
        <v>224</v>
      </c>
      <c r="BQ75" s="46"/>
      <c r="CC75" s="4"/>
      <c r="CO75" s="4"/>
    </row>
    <row r="76" spans="1:93" x14ac:dyDescent="0.3">
      <c r="A76" s="9"/>
      <c r="B76" t="s">
        <v>190</v>
      </c>
      <c r="C76" s="94">
        <v>833</v>
      </c>
      <c r="D76" s="104">
        <v>4564</v>
      </c>
      <c r="E76" s="105">
        <v>0.25629894089999999</v>
      </c>
      <c r="F76" s="95">
        <v>0.2196273155</v>
      </c>
      <c r="G76" s="95">
        <v>0.29909370320000001</v>
      </c>
      <c r="H76" s="95">
        <v>2.9080198999999998E-3</v>
      </c>
      <c r="I76" s="97">
        <v>0.18251533740000001</v>
      </c>
      <c r="J76" s="95">
        <v>0.1705324298</v>
      </c>
      <c r="K76" s="95">
        <v>0.1953402554</v>
      </c>
      <c r="L76" s="95">
        <v>1.2643539344000001</v>
      </c>
      <c r="M76" s="95">
        <v>1.0834483335</v>
      </c>
      <c r="N76" s="95">
        <v>1.4754657163</v>
      </c>
      <c r="O76" s="104">
        <v>413</v>
      </c>
      <c r="P76" s="104">
        <v>5262</v>
      </c>
      <c r="Q76" s="105">
        <v>0.1152687756</v>
      </c>
      <c r="R76" s="95">
        <v>9.7233240100000007E-2</v>
      </c>
      <c r="S76" s="95">
        <v>0.13664967450000001</v>
      </c>
      <c r="T76" s="95">
        <v>7.4806900000000005E-17</v>
      </c>
      <c r="U76" s="97">
        <v>7.8487267200000002E-2</v>
      </c>
      <c r="V76" s="95">
        <v>7.1271240499999999E-2</v>
      </c>
      <c r="W76" s="95">
        <v>8.6433897699999998E-2</v>
      </c>
      <c r="X76" s="95">
        <v>0.48482629100000002</v>
      </c>
      <c r="Y76" s="95">
        <v>0.40896791830000001</v>
      </c>
      <c r="Z76" s="95">
        <v>0.57475543179999999</v>
      </c>
      <c r="AA76" s="104">
        <v>346</v>
      </c>
      <c r="AB76" s="104">
        <v>5546</v>
      </c>
      <c r="AC76" s="105">
        <v>8.8462781099999999E-2</v>
      </c>
      <c r="AD76" s="95">
        <v>7.4278515500000003E-2</v>
      </c>
      <c r="AE76" s="95">
        <v>0.1053556818</v>
      </c>
      <c r="AF76" s="95">
        <v>1.9373729999999998E-34</v>
      </c>
      <c r="AG76" s="97">
        <v>6.2387306199999999E-2</v>
      </c>
      <c r="AH76" s="95">
        <v>5.61481375E-2</v>
      </c>
      <c r="AI76" s="95">
        <v>6.93197698E-2</v>
      </c>
      <c r="AJ76" s="95">
        <v>0.33579995080000002</v>
      </c>
      <c r="AK76" s="95">
        <v>0.28195724290000002</v>
      </c>
      <c r="AL76" s="95">
        <v>0.39992449140000003</v>
      </c>
      <c r="AM76" s="95">
        <v>1.11766848E-2</v>
      </c>
      <c r="AN76" s="95">
        <v>0.76744791199999995</v>
      </c>
      <c r="AO76" s="95">
        <v>0.62552926040000001</v>
      </c>
      <c r="AP76" s="95">
        <v>0.94156474329999995</v>
      </c>
      <c r="AQ76" s="95">
        <v>6.293031E-17</v>
      </c>
      <c r="AR76" s="95">
        <v>0.44974347199999998</v>
      </c>
      <c r="AS76" s="95">
        <v>0.37290669809999999</v>
      </c>
      <c r="AT76" s="95">
        <v>0.54241232900000003</v>
      </c>
      <c r="AU76" s="94">
        <v>1</v>
      </c>
      <c r="AV76" s="94">
        <v>2</v>
      </c>
      <c r="AW76" s="94">
        <v>3</v>
      </c>
      <c r="AX76" s="94" t="s">
        <v>230</v>
      </c>
      <c r="AY76" s="94" t="s">
        <v>28</v>
      </c>
      <c r="AZ76" s="94" t="s">
        <v>28</v>
      </c>
      <c r="BA76" s="94" t="s">
        <v>28</v>
      </c>
      <c r="BB76" s="94" t="s">
        <v>28</v>
      </c>
      <c r="BC76" s="106" t="s">
        <v>232</v>
      </c>
      <c r="BD76" s="107">
        <v>833</v>
      </c>
      <c r="BE76" s="107">
        <v>413</v>
      </c>
      <c r="BF76" s="107">
        <v>346</v>
      </c>
      <c r="BQ76" s="46"/>
      <c r="CC76" s="4"/>
      <c r="CO76" s="4"/>
    </row>
    <row r="77" spans="1:93" x14ac:dyDescent="0.3">
      <c r="A77" s="9"/>
      <c r="B77" t="s">
        <v>193</v>
      </c>
      <c r="C77" s="94">
        <v>463</v>
      </c>
      <c r="D77" s="104">
        <v>5423</v>
      </c>
      <c r="E77" s="105">
        <v>0.1241805931</v>
      </c>
      <c r="F77" s="95">
        <v>0.10507782240000001</v>
      </c>
      <c r="G77" s="95">
        <v>0.14675617899999999</v>
      </c>
      <c r="H77" s="95">
        <v>8.9186246999999998E-9</v>
      </c>
      <c r="I77" s="97">
        <v>8.5377097499999999E-2</v>
      </c>
      <c r="J77" s="95">
        <v>7.7944001200000002E-2</v>
      </c>
      <c r="K77" s="95">
        <v>9.3519047999999994E-2</v>
      </c>
      <c r="L77" s="95">
        <v>0.61259801130000002</v>
      </c>
      <c r="M77" s="95">
        <v>0.51836171330000003</v>
      </c>
      <c r="N77" s="95">
        <v>0.72396612989999998</v>
      </c>
      <c r="O77" s="104">
        <v>410</v>
      </c>
      <c r="P77" s="104">
        <v>5743</v>
      </c>
      <c r="Q77" s="105">
        <v>0.102250774</v>
      </c>
      <c r="R77" s="95">
        <v>8.6245033999999998E-2</v>
      </c>
      <c r="S77" s="95">
        <v>0.1212269309</v>
      </c>
      <c r="T77" s="95">
        <v>2.6052649999999999E-22</v>
      </c>
      <c r="U77" s="97">
        <v>7.1391258900000004E-2</v>
      </c>
      <c r="V77" s="95">
        <v>6.4804802699999997E-2</v>
      </c>
      <c r="W77" s="95">
        <v>7.8647131699999998E-2</v>
      </c>
      <c r="X77" s="95">
        <v>0.43007191900000002</v>
      </c>
      <c r="Y77" s="95">
        <v>0.36275096839999998</v>
      </c>
      <c r="Z77" s="95">
        <v>0.50988659319999996</v>
      </c>
      <c r="AA77" s="104">
        <v>281</v>
      </c>
      <c r="AB77" s="104">
        <v>6084</v>
      </c>
      <c r="AC77" s="105">
        <v>6.2723518899999997E-2</v>
      </c>
      <c r="AD77" s="95">
        <v>5.22611942E-2</v>
      </c>
      <c r="AE77" s="95">
        <v>7.5280327699999997E-2</v>
      </c>
      <c r="AF77" s="95">
        <v>1.3255869999999999E-53</v>
      </c>
      <c r="AG77" s="97">
        <v>4.6186719299999998E-2</v>
      </c>
      <c r="AH77" s="95">
        <v>4.1090240899999998E-2</v>
      </c>
      <c r="AI77" s="95">
        <v>5.1915320700000003E-2</v>
      </c>
      <c r="AJ77" s="95">
        <v>0.23809509840000001</v>
      </c>
      <c r="AK77" s="95">
        <v>0.19838067740000001</v>
      </c>
      <c r="AL77" s="95">
        <v>0.28576006799999998</v>
      </c>
      <c r="AM77" s="95">
        <v>5.7359235999999996E-6</v>
      </c>
      <c r="AN77" s="95">
        <v>0.61342830459999997</v>
      </c>
      <c r="AO77" s="95">
        <v>0.49665683189999998</v>
      </c>
      <c r="AP77" s="95">
        <v>0.7576545026</v>
      </c>
      <c r="AQ77" s="95">
        <v>5.4350704600000001E-2</v>
      </c>
      <c r="AR77" s="95">
        <v>0.82340381380000005</v>
      </c>
      <c r="AS77" s="95">
        <v>0.67553793439999998</v>
      </c>
      <c r="AT77" s="95">
        <v>1.0036354821</v>
      </c>
      <c r="AU77" s="94">
        <v>1</v>
      </c>
      <c r="AV77" s="94">
        <v>2</v>
      </c>
      <c r="AW77" s="94">
        <v>3</v>
      </c>
      <c r="AX77" s="94" t="s">
        <v>28</v>
      </c>
      <c r="AY77" s="94" t="s">
        <v>231</v>
      </c>
      <c r="AZ77" s="94" t="s">
        <v>28</v>
      </c>
      <c r="BA77" s="94" t="s">
        <v>28</v>
      </c>
      <c r="BB77" s="94" t="s">
        <v>28</v>
      </c>
      <c r="BC77" s="106" t="s">
        <v>236</v>
      </c>
      <c r="BD77" s="107">
        <v>463</v>
      </c>
      <c r="BE77" s="107">
        <v>410</v>
      </c>
      <c r="BF77" s="107">
        <v>281</v>
      </c>
    </row>
    <row r="78" spans="1:93" x14ac:dyDescent="0.3">
      <c r="A78" s="9"/>
      <c r="B78" t="s">
        <v>191</v>
      </c>
      <c r="C78" s="94">
        <v>524</v>
      </c>
      <c r="D78" s="104">
        <v>3903</v>
      </c>
      <c r="E78" s="105">
        <v>0.1918390368</v>
      </c>
      <c r="F78" s="95">
        <v>0.16285429269999999</v>
      </c>
      <c r="G78" s="95">
        <v>0.2259824745</v>
      </c>
      <c r="H78" s="95">
        <v>0.50949847049999997</v>
      </c>
      <c r="I78" s="97">
        <v>0.13425570070000001</v>
      </c>
      <c r="J78" s="95">
        <v>0.1232389029</v>
      </c>
      <c r="K78" s="95">
        <v>0.14625733229999999</v>
      </c>
      <c r="L78" s="95">
        <v>0.94636536579999997</v>
      </c>
      <c r="M78" s="95">
        <v>0.80338008809999994</v>
      </c>
      <c r="N78" s="95">
        <v>1.1147991079999999</v>
      </c>
      <c r="O78" s="104">
        <v>133</v>
      </c>
      <c r="P78" s="104">
        <v>4202</v>
      </c>
      <c r="Q78" s="105">
        <v>4.5567123199999997E-2</v>
      </c>
      <c r="R78" s="95">
        <v>3.6516765E-2</v>
      </c>
      <c r="S78" s="95">
        <v>5.6860532700000001E-2</v>
      </c>
      <c r="T78" s="95">
        <v>1.977763E-48</v>
      </c>
      <c r="U78" s="97">
        <v>3.1651594499999998E-2</v>
      </c>
      <c r="V78" s="95">
        <v>2.6704660299999999E-2</v>
      </c>
      <c r="W78" s="95">
        <v>3.7514928900000001E-2</v>
      </c>
      <c r="X78" s="95">
        <v>0.19165762110000001</v>
      </c>
      <c r="Y78" s="95">
        <v>0.15359135779999999</v>
      </c>
      <c r="Z78" s="95">
        <v>0.23915827200000001</v>
      </c>
      <c r="AA78" s="104">
        <v>302</v>
      </c>
      <c r="AB78" s="104">
        <v>4289</v>
      </c>
      <c r="AC78" s="105">
        <v>9.7225399899999995E-2</v>
      </c>
      <c r="AD78" s="95">
        <v>8.1186488299999998E-2</v>
      </c>
      <c r="AE78" s="95">
        <v>0.1164329013</v>
      </c>
      <c r="AF78" s="95">
        <v>2.3068039999999998E-27</v>
      </c>
      <c r="AG78" s="97">
        <v>7.0412683599999998E-2</v>
      </c>
      <c r="AH78" s="95">
        <v>6.2902767299999995E-2</v>
      </c>
      <c r="AI78" s="95">
        <v>7.8819203399999996E-2</v>
      </c>
      <c r="AJ78" s="95">
        <v>0.36906237949999998</v>
      </c>
      <c r="AK78" s="95">
        <v>0.30817953520000002</v>
      </c>
      <c r="AL78" s="95">
        <v>0.4419730201</v>
      </c>
      <c r="AM78" s="95">
        <v>4.1309220999999999E-9</v>
      </c>
      <c r="AN78" s="95">
        <v>2.1336743060000001</v>
      </c>
      <c r="AO78" s="95">
        <v>1.6572940211</v>
      </c>
      <c r="AP78" s="95">
        <v>2.7469875509000001</v>
      </c>
      <c r="AQ78" s="95">
        <v>1.559275E-31</v>
      </c>
      <c r="AR78" s="95">
        <v>0.23752789790000001</v>
      </c>
      <c r="AS78" s="95">
        <v>0.1866302889</v>
      </c>
      <c r="AT78" s="95">
        <v>0.30230624740000001</v>
      </c>
      <c r="AU78" s="94" t="s">
        <v>28</v>
      </c>
      <c r="AV78" s="94">
        <v>2</v>
      </c>
      <c r="AW78" s="94">
        <v>3</v>
      </c>
      <c r="AX78" s="94" t="s">
        <v>230</v>
      </c>
      <c r="AY78" s="94" t="s">
        <v>231</v>
      </c>
      <c r="AZ78" s="94" t="s">
        <v>28</v>
      </c>
      <c r="BA78" s="94" t="s">
        <v>28</v>
      </c>
      <c r="BB78" s="94" t="s">
        <v>28</v>
      </c>
      <c r="BC78" s="106" t="s">
        <v>433</v>
      </c>
      <c r="BD78" s="107">
        <v>524</v>
      </c>
      <c r="BE78" s="107">
        <v>133</v>
      </c>
      <c r="BF78" s="107">
        <v>302</v>
      </c>
      <c r="BQ78" s="46"/>
      <c r="CO78" s="4"/>
    </row>
    <row r="79" spans="1:93" x14ac:dyDescent="0.3">
      <c r="A79" s="9"/>
      <c r="B79" t="s">
        <v>192</v>
      </c>
      <c r="C79" s="94">
        <v>513</v>
      </c>
      <c r="D79" s="104">
        <v>4020</v>
      </c>
      <c r="E79" s="105">
        <v>0.18130698340000001</v>
      </c>
      <c r="F79" s="95">
        <v>0.15401033310000001</v>
      </c>
      <c r="G79" s="95">
        <v>0.213441667</v>
      </c>
      <c r="H79" s="95">
        <v>0.1801156391</v>
      </c>
      <c r="I79" s="97">
        <v>0.1276119403</v>
      </c>
      <c r="J79" s="95">
        <v>0.1170334064</v>
      </c>
      <c r="K79" s="95">
        <v>0.13914665740000001</v>
      </c>
      <c r="L79" s="95">
        <v>0.89440946180000003</v>
      </c>
      <c r="M79" s="95">
        <v>0.75975175660000005</v>
      </c>
      <c r="N79" s="95">
        <v>1.0529337752000001</v>
      </c>
      <c r="O79" s="104">
        <v>401</v>
      </c>
      <c r="P79" s="104">
        <v>4290</v>
      </c>
      <c r="Q79" s="105">
        <v>0.13584333030000001</v>
      </c>
      <c r="R79" s="95">
        <v>0.1146164886</v>
      </c>
      <c r="S79" s="95">
        <v>0.16100135870000001</v>
      </c>
      <c r="T79" s="95">
        <v>1.070646E-10</v>
      </c>
      <c r="U79" s="97">
        <v>9.3473193499999996E-2</v>
      </c>
      <c r="V79" s="95">
        <v>8.47578836E-2</v>
      </c>
      <c r="W79" s="95">
        <v>0.1030846634</v>
      </c>
      <c r="X79" s="95">
        <v>0.57136390739999998</v>
      </c>
      <c r="Y79" s="95">
        <v>0.4820827392</v>
      </c>
      <c r="Z79" s="95">
        <v>0.67717984519999996</v>
      </c>
      <c r="AA79" s="104">
        <v>401</v>
      </c>
      <c r="AB79" s="104">
        <v>4657</v>
      </c>
      <c r="AC79" s="105">
        <v>0.1217316074</v>
      </c>
      <c r="AD79" s="95">
        <v>0.102758736</v>
      </c>
      <c r="AE79" s="95">
        <v>0.14420753720000001</v>
      </c>
      <c r="AF79" s="95">
        <v>4.2498640000000002E-19</v>
      </c>
      <c r="AG79" s="97">
        <v>8.6106935800000006E-2</v>
      </c>
      <c r="AH79" s="95">
        <v>7.8078445499999996E-2</v>
      </c>
      <c r="AI79" s="95">
        <v>9.4960963199999998E-2</v>
      </c>
      <c r="AJ79" s="95">
        <v>0.46208662290000002</v>
      </c>
      <c r="AK79" s="95">
        <v>0.39006662520000002</v>
      </c>
      <c r="AL79" s="95">
        <v>0.5474040416</v>
      </c>
      <c r="AM79" s="95">
        <v>0.28180718690000001</v>
      </c>
      <c r="AN79" s="95">
        <v>0.89611766079999999</v>
      </c>
      <c r="AO79" s="95">
        <v>0.73386854010000002</v>
      </c>
      <c r="AP79" s="95">
        <v>1.0942380250999999</v>
      </c>
      <c r="AQ79" s="95">
        <v>3.6114114999999999E-3</v>
      </c>
      <c r="AR79" s="95">
        <v>0.74924488730000005</v>
      </c>
      <c r="AS79" s="95">
        <v>0.61686016470000005</v>
      </c>
      <c r="AT79" s="95">
        <v>0.91004077309999998</v>
      </c>
      <c r="AU79" s="94" t="s">
        <v>28</v>
      </c>
      <c r="AV79" s="94">
        <v>2</v>
      </c>
      <c r="AW79" s="94">
        <v>3</v>
      </c>
      <c r="AX79" s="94" t="s">
        <v>230</v>
      </c>
      <c r="AY79" s="94" t="s">
        <v>28</v>
      </c>
      <c r="AZ79" s="94" t="s">
        <v>28</v>
      </c>
      <c r="BA79" s="94" t="s">
        <v>28</v>
      </c>
      <c r="BB79" s="94" t="s">
        <v>28</v>
      </c>
      <c r="BC79" s="106" t="s">
        <v>446</v>
      </c>
      <c r="BD79" s="107">
        <v>513</v>
      </c>
      <c r="BE79" s="107">
        <v>401</v>
      </c>
      <c r="BF79" s="107">
        <v>401</v>
      </c>
      <c r="BQ79" s="46"/>
      <c r="CC79" s="4"/>
      <c r="CO79" s="4"/>
    </row>
    <row r="80" spans="1:93" x14ac:dyDescent="0.3">
      <c r="A80" s="9"/>
      <c r="B80" t="s">
        <v>148</v>
      </c>
      <c r="C80" s="94">
        <v>356</v>
      </c>
      <c r="D80" s="104">
        <v>3266</v>
      </c>
      <c r="E80" s="105">
        <v>0.16834437790000001</v>
      </c>
      <c r="F80" s="95">
        <v>0.14135555690000001</v>
      </c>
      <c r="G80" s="95">
        <v>0.20048613709999999</v>
      </c>
      <c r="H80" s="95">
        <v>3.7180417600000001E-2</v>
      </c>
      <c r="I80" s="97">
        <v>0.1090018371</v>
      </c>
      <c r="J80" s="95">
        <v>9.8247209899999993E-2</v>
      </c>
      <c r="K80" s="95">
        <v>0.1209337191</v>
      </c>
      <c r="L80" s="95">
        <v>0.83046334789999998</v>
      </c>
      <c r="M80" s="95">
        <v>0.69732420240000004</v>
      </c>
      <c r="N80" s="95">
        <v>0.98902256629999996</v>
      </c>
      <c r="O80" s="104">
        <v>244</v>
      </c>
      <c r="P80" s="104">
        <v>3335</v>
      </c>
      <c r="Q80" s="105">
        <v>0.1083113974</v>
      </c>
      <c r="R80" s="95">
        <v>8.9676055700000007E-2</v>
      </c>
      <c r="S80" s="95">
        <v>0.13081929980000001</v>
      </c>
      <c r="T80" s="95">
        <v>3.3060709999999999E-16</v>
      </c>
      <c r="U80" s="97">
        <v>7.3163418300000005E-2</v>
      </c>
      <c r="V80" s="95">
        <v>6.4535903300000003E-2</v>
      </c>
      <c r="W80" s="95">
        <v>8.2944306999999995E-2</v>
      </c>
      <c r="X80" s="95">
        <v>0.45556320729999999</v>
      </c>
      <c r="Y80" s="95">
        <v>0.37718201880000002</v>
      </c>
      <c r="Z80" s="95">
        <v>0.55023258129999997</v>
      </c>
      <c r="AA80" s="104">
        <v>239</v>
      </c>
      <c r="AB80" s="104">
        <v>3315</v>
      </c>
      <c r="AC80" s="105">
        <v>0.10111675389999999</v>
      </c>
      <c r="AD80" s="95">
        <v>8.3687213799999993E-2</v>
      </c>
      <c r="AE80" s="95">
        <v>0.1221763453</v>
      </c>
      <c r="AF80" s="95">
        <v>3.4086220000000003E-23</v>
      </c>
      <c r="AG80" s="97">
        <v>7.2096530899999997E-2</v>
      </c>
      <c r="AH80" s="95">
        <v>6.3511843299999995E-2</v>
      </c>
      <c r="AI80" s="95">
        <v>8.1841582600000004E-2</v>
      </c>
      <c r="AJ80" s="95">
        <v>0.38383374990000002</v>
      </c>
      <c r="AK80" s="95">
        <v>0.31767215459999998</v>
      </c>
      <c r="AL80" s="95">
        <v>0.46377482390000002</v>
      </c>
      <c r="AM80" s="95">
        <v>0.56120386259999999</v>
      </c>
      <c r="AN80" s="95">
        <v>0.93357445620000001</v>
      </c>
      <c r="AO80" s="95">
        <v>0.74038552170000005</v>
      </c>
      <c r="AP80" s="95">
        <v>1.1771722159</v>
      </c>
      <c r="AQ80" s="95">
        <v>8.6492399999999999E-5</v>
      </c>
      <c r="AR80" s="95">
        <v>0.64339183040000003</v>
      </c>
      <c r="AS80" s="95">
        <v>0.51624175329999999</v>
      </c>
      <c r="AT80" s="95">
        <v>0.80185890569999996</v>
      </c>
      <c r="AU80" s="94" t="s">
        <v>28</v>
      </c>
      <c r="AV80" s="94">
        <v>2</v>
      </c>
      <c r="AW80" s="94">
        <v>3</v>
      </c>
      <c r="AX80" s="94" t="s">
        <v>230</v>
      </c>
      <c r="AY80" s="94" t="s">
        <v>28</v>
      </c>
      <c r="AZ80" s="94" t="s">
        <v>28</v>
      </c>
      <c r="BA80" s="94" t="s">
        <v>28</v>
      </c>
      <c r="BB80" s="94" t="s">
        <v>28</v>
      </c>
      <c r="BC80" s="106" t="s">
        <v>446</v>
      </c>
      <c r="BD80" s="107">
        <v>356</v>
      </c>
      <c r="BE80" s="107">
        <v>244</v>
      </c>
      <c r="BF80" s="107">
        <v>239</v>
      </c>
    </row>
    <row r="81" spans="1:93" x14ac:dyDescent="0.3">
      <c r="A81" s="9"/>
      <c r="B81" t="s">
        <v>195</v>
      </c>
      <c r="C81" s="94">
        <v>142</v>
      </c>
      <c r="D81" s="104">
        <v>1834</v>
      </c>
      <c r="E81" s="105">
        <v>0.1255298047</v>
      </c>
      <c r="F81" s="95">
        <v>0.1009023916</v>
      </c>
      <c r="G81" s="95">
        <v>0.15616807120000001</v>
      </c>
      <c r="H81" s="95">
        <v>1.70031E-5</v>
      </c>
      <c r="I81" s="97">
        <v>7.7426390400000003E-2</v>
      </c>
      <c r="J81" s="95">
        <v>6.5683723799999996E-2</v>
      </c>
      <c r="K81" s="95">
        <v>9.1268362699999994E-2</v>
      </c>
      <c r="L81" s="95">
        <v>0.6192538367</v>
      </c>
      <c r="M81" s="95">
        <v>0.49776380409999998</v>
      </c>
      <c r="N81" s="95">
        <v>0.77039614199999995</v>
      </c>
      <c r="O81" s="104">
        <v>77</v>
      </c>
      <c r="P81" s="104">
        <v>1959</v>
      </c>
      <c r="Q81" s="105">
        <v>6.0935555199999998E-2</v>
      </c>
      <c r="R81" s="95">
        <v>4.6667981499999997E-2</v>
      </c>
      <c r="S81" s="95">
        <v>7.9565084499999994E-2</v>
      </c>
      <c r="T81" s="95">
        <v>1.4819869999999999E-23</v>
      </c>
      <c r="U81" s="97">
        <v>3.9305768200000001E-2</v>
      </c>
      <c r="V81" s="95">
        <v>3.1437852400000001E-2</v>
      </c>
      <c r="W81" s="95">
        <v>4.9142778499999998E-2</v>
      </c>
      <c r="X81" s="95">
        <v>0.25629802239999999</v>
      </c>
      <c r="Y81" s="95">
        <v>0.19628788680000001</v>
      </c>
      <c r="Z81" s="95">
        <v>0.3346547634</v>
      </c>
      <c r="AA81" s="104">
        <v>144</v>
      </c>
      <c r="AB81" s="104">
        <v>1979</v>
      </c>
      <c r="AC81" s="105">
        <v>0.1113353504</v>
      </c>
      <c r="AD81" s="95">
        <v>8.9608246899999994E-2</v>
      </c>
      <c r="AE81" s="95">
        <v>0.13833057430000001</v>
      </c>
      <c r="AF81" s="95">
        <v>7.5120890000000003E-15</v>
      </c>
      <c r="AG81" s="97">
        <v>7.27640222E-2</v>
      </c>
      <c r="AH81" s="95">
        <v>6.1799254499999998E-2</v>
      </c>
      <c r="AI81" s="95">
        <v>8.5674220100000004E-2</v>
      </c>
      <c r="AJ81" s="95">
        <v>0.42262299149999999</v>
      </c>
      <c r="AK81" s="95">
        <v>0.34014807699999999</v>
      </c>
      <c r="AL81" s="95">
        <v>0.52509540700000001</v>
      </c>
      <c r="AM81" s="95">
        <v>1.956669E-4</v>
      </c>
      <c r="AN81" s="95">
        <v>1.8270999588000001</v>
      </c>
      <c r="AO81" s="95">
        <v>1.3305016123</v>
      </c>
      <c r="AP81" s="95">
        <v>2.5090493905</v>
      </c>
      <c r="AQ81" s="95">
        <v>8.4297908000000007E-6</v>
      </c>
      <c r="AR81" s="95">
        <v>0.48542698950000002</v>
      </c>
      <c r="AS81" s="95">
        <v>0.35318565639999999</v>
      </c>
      <c r="AT81" s="95">
        <v>0.6671827065</v>
      </c>
      <c r="AU81" s="94">
        <v>1</v>
      </c>
      <c r="AV81" s="94">
        <v>2</v>
      </c>
      <c r="AW81" s="94">
        <v>3</v>
      </c>
      <c r="AX81" s="94" t="s">
        <v>230</v>
      </c>
      <c r="AY81" s="94" t="s">
        <v>231</v>
      </c>
      <c r="AZ81" s="94" t="s">
        <v>28</v>
      </c>
      <c r="BA81" s="94" t="s">
        <v>28</v>
      </c>
      <c r="BB81" s="94" t="s">
        <v>28</v>
      </c>
      <c r="BC81" s="106" t="s">
        <v>439</v>
      </c>
      <c r="BD81" s="107">
        <v>142</v>
      </c>
      <c r="BE81" s="107">
        <v>77</v>
      </c>
      <c r="BF81" s="107">
        <v>144</v>
      </c>
      <c r="BQ81" s="46"/>
      <c r="CC81" s="4"/>
      <c r="CO81" s="4"/>
    </row>
    <row r="82" spans="1:93" x14ac:dyDescent="0.3">
      <c r="A82" s="9"/>
      <c r="B82" t="s">
        <v>194</v>
      </c>
      <c r="C82" s="94">
        <v>2211</v>
      </c>
      <c r="D82" s="104">
        <v>8208</v>
      </c>
      <c r="E82" s="105">
        <v>0.39461235890000002</v>
      </c>
      <c r="F82" s="95">
        <v>0.34119731190000002</v>
      </c>
      <c r="G82" s="95">
        <v>0.45638962659999999</v>
      </c>
      <c r="H82" s="95">
        <v>2.7945269999999998E-19</v>
      </c>
      <c r="I82" s="97">
        <v>0.26937134499999998</v>
      </c>
      <c r="J82" s="95">
        <v>0.25837406419999998</v>
      </c>
      <c r="K82" s="95">
        <v>0.28083670760000001</v>
      </c>
      <c r="L82" s="95">
        <v>1.9466708945</v>
      </c>
      <c r="M82" s="95">
        <v>1.6831679531999999</v>
      </c>
      <c r="N82" s="95">
        <v>2.2514256907000001</v>
      </c>
      <c r="O82" s="104">
        <v>2577</v>
      </c>
      <c r="P82" s="104">
        <v>9031</v>
      </c>
      <c r="Q82" s="105">
        <v>0.40670163869999998</v>
      </c>
      <c r="R82" s="95">
        <v>0.35246552930000002</v>
      </c>
      <c r="S82" s="95">
        <v>0.46928340270000002</v>
      </c>
      <c r="T82" s="95">
        <v>1.9593560000000001E-13</v>
      </c>
      <c r="U82" s="97">
        <v>0.28535045949999999</v>
      </c>
      <c r="V82" s="95">
        <v>0.27454327540000001</v>
      </c>
      <c r="W82" s="95">
        <v>0.29658306010000002</v>
      </c>
      <c r="X82" s="95">
        <v>1.7106076307</v>
      </c>
      <c r="Y82" s="95">
        <v>1.4824878158000001</v>
      </c>
      <c r="Z82" s="95">
        <v>1.9738296903000001</v>
      </c>
      <c r="AA82" s="104">
        <v>1495</v>
      </c>
      <c r="AB82" s="104">
        <v>9410</v>
      </c>
      <c r="AC82" s="105">
        <v>0.2263549571</v>
      </c>
      <c r="AD82" s="95">
        <v>0.19547407780000001</v>
      </c>
      <c r="AE82" s="95">
        <v>0.26211437949999999</v>
      </c>
      <c r="AF82" s="95">
        <v>4.26297785E-2</v>
      </c>
      <c r="AG82" s="97">
        <v>0.15887353879999999</v>
      </c>
      <c r="AH82" s="95">
        <v>0.15102085270000001</v>
      </c>
      <c r="AI82" s="95">
        <v>0.16713454380000001</v>
      </c>
      <c r="AJ82" s="95">
        <v>0.85923122129999996</v>
      </c>
      <c r="AK82" s="95">
        <v>0.74200906730000005</v>
      </c>
      <c r="AL82" s="95">
        <v>0.99497206199999999</v>
      </c>
      <c r="AM82" s="95">
        <v>1.762339E-13</v>
      </c>
      <c r="AN82" s="95">
        <v>0.55656268760000005</v>
      </c>
      <c r="AO82" s="95">
        <v>0.47620831359999999</v>
      </c>
      <c r="AP82" s="95">
        <v>0.65047588710000004</v>
      </c>
      <c r="AQ82" s="95">
        <v>0.70224222540000003</v>
      </c>
      <c r="AR82" s="95">
        <v>1.0306358367999999</v>
      </c>
      <c r="AS82" s="95">
        <v>0.882910941</v>
      </c>
      <c r="AT82" s="95">
        <v>1.2030774325</v>
      </c>
      <c r="AU82" s="94">
        <v>1</v>
      </c>
      <c r="AV82" s="94">
        <v>2</v>
      </c>
      <c r="AW82" s="94" t="s">
        <v>28</v>
      </c>
      <c r="AX82" s="94" t="s">
        <v>28</v>
      </c>
      <c r="AY82" s="94" t="s">
        <v>231</v>
      </c>
      <c r="AZ82" s="94" t="s">
        <v>28</v>
      </c>
      <c r="BA82" s="94" t="s">
        <v>28</v>
      </c>
      <c r="BB82" s="94" t="s">
        <v>28</v>
      </c>
      <c r="BC82" s="106" t="s">
        <v>274</v>
      </c>
      <c r="BD82" s="107">
        <v>2211</v>
      </c>
      <c r="BE82" s="107">
        <v>2577</v>
      </c>
      <c r="BF82" s="107">
        <v>1495</v>
      </c>
      <c r="BQ82" s="46"/>
      <c r="CC82" s="4"/>
      <c r="CO82" s="4"/>
    </row>
    <row r="83" spans="1:93" x14ac:dyDescent="0.3">
      <c r="A83" s="9"/>
      <c r="B83" t="s">
        <v>196</v>
      </c>
      <c r="C83" s="94">
        <v>509</v>
      </c>
      <c r="D83" s="104">
        <v>3407</v>
      </c>
      <c r="E83" s="105">
        <v>0.2166317442</v>
      </c>
      <c r="F83" s="95">
        <v>0.1835063804</v>
      </c>
      <c r="G83" s="95">
        <v>0.2557366807</v>
      </c>
      <c r="H83" s="95">
        <v>0.43280001579999999</v>
      </c>
      <c r="I83" s="97">
        <v>0.14939829760000001</v>
      </c>
      <c r="J83" s="95">
        <v>0.1369672713</v>
      </c>
      <c r="K83" s="95">
        <v>0.16295755270000001</v>
      </c>
      <c r="L83" s="95">
        <v>1.0686708154</v>
      </c>
      <c r="M83" s="95">
        <v>0.90525935550000003</v>
      </c>
      <c r="N83" s="95">
        <v>1.2615802363999999</v>
      </c>
      <c r="O83" s="104">
        <v>490</v>
      </c>
      <c r="P83" s="104">
        <v>3509</v>
      </c>
      <c r="Q83" s="105">
        <v>0.20534339300000001</v>
      </c>
      <c r="R83" s="95">
        <v>0.1739692518</v>
      </c>
      <c r="S83" s="95">
        <v>0.24237564170000001</v>
      </c>
      <c r="T83" s="95">
        <v>8.3216176899999994E-2</v>
      </c>
      <c r="U83" s="97">
        <v>0.1396409233</v>
      </c>
      <c r="V83" s="95">
        <v>0.12780838459999999</v>
      </c>
      <c r="W83" s="95">
        <v>0.1525689221</v>
      </c>
      <c r="X83" s="95">
        <v>0.86368468060000003</v>
      </c>
      <c r="Y83" s="95">
        <v>0.73172345829999996</v>
      </c>
      <c r="Z83" s="95">
        <v>1.0194441889000001</v>
      </c>
      <c r="AA83" s="104">
        <v>331</v>
      </c>
      <c r="AB83" s="104">
        <v>3609</v>
      </c>
      <c r="AC83" s="105">
        <v>0.1282290828</v>
      </c>
      <c r="AD83" s="95">
        <v>0.10747597540000001</v>
      </c>
      <c r="AE83" s="95">
        <v>0.15298951790000001</v>
      </c>
      <c r="AF83" s="95">
        <v>1.3164600000000001E-15</v>
      </c>
      <c r="AG83" s="97">
        <v>9.17151566E-2</v>
      </c>
      <c r="AH83" s="95">
        <v>8.2348339000000007E-2</v>
      </c>
      <c r="AI83" s="95">
        <v>0.1021474148</v>
      </c>
      <c r="AJ83" s="95">
        <v>0.48675068929999998</v>
      </c>
      <c r="AK83" s="95">
        <v>0.40797301209999998</v>
      </c>
      <c r="AL83" s="95">
        <v>0.58073996689999996</v>
      </c>
      <c r="AM83" s="95">
        <v>5.1389795E-6</v>
      </c>
      <c r="AN83" s="95">
        <v>0.62446169279999997</v>
      </c>
      <c r="AO83" s="95">
        <v>0.51002579010000004</v>
      </c>
      <c r="AP83" s="95">
        <v>0.76457389659999997</v>
      </c>
      <c r="AQ83" s="95">
        <v>0.5872245036</v>
      </c>
      <c r="AR83" s="95">
        <v>0.94789151829999996</v>
      </c>
      <c r="AS83" s="95">
        <v>0.78135329740000004</v>
      </c>
      <c r="AT83" s="95">
        <v>1.1499258188999999</v>
      </c>
      <c r="AU83" s="94" t="s">
        <v>28</v>
      </c>
      <c r="AV83" s="94" t="s">
        <v>28</v>
      </c>
      <c r="AW83" s="94">
        <v>3</v>
      </c>
      <c r="AX83" s="94" t="s">
        <v>28</v>
      </c>
      <c r="AY83" s="94" t="s">
        <v>231</v>
      </c>
      <c r="AZ83" s="94" t="s">
        <v>28</v>
      </c>
      <c r="BA83" s="94" t="s">
        <v>28</v>
      </c>
      <c r="BB83" s="94" t="s">
        <v>28</v>
      </c>
      <c r="BC83" s="106" t="s">
        <v>435</v>
      </c>
      <c r="BD83" s="107">
        <v>509</v>
      </c>
      <c r="BE83" s="107">
        <v>490</v>
      </c>
      <c r="BF83" s="107">
        <v>331</v>
      </c>
      <c r="BQ83" s="46"/>
      <c r="CC83" s="4"/>
      <c r="CO83" s="4"/>
    </row>
    <row r="84" spans="1:93" s="3" customFormat="1" x14ac:dyDescent="0.3">
      <c r="A84" s="9" t="s">
        <v>238</v>
      </c>
      <c r="B84" s="3" t="s">
        <v>98</v>
      </c>
      <c r="C84" s="100">
        <v>9413</v>
      </c>
      <c r="D84" s="101">
        <v>46314</v>
      </c>
      <c r="E84" s="96">
        <v>0.2282019921</v>
      </c>
      <c r="F84" s="102">
        <v>0.19930720490000001</v>
      </c>
      <c r="G84" s="102">
        <v>0.26128583360000002</v>
      </c>
      <c r="H84" s="102">
        <v>8.6385203699999996E-2</v>
      </c>
      <c r="I84" s="103">
        <v>0.2032430798</v>
      </c>
      <c r="J84" s="102">
        <v>0.1991784546</v>
      </c>
      <c r="K84" s="102">
        <v>0.20739065170000001</v>
      </c>
      <c r="L84" s="102">
        <v>1.1257482590000001</v>
      </c>
      <c r="M84" s="102">
        <v>0.98320675000000002</v>
      </c>
      <c r="N84" s="102">
        <v>1.2889548843</v>
      </c>
      <c r="O84" s="101">
        <v>15023</v>
      </c>
      <c r="P84" s="101">
        <v>61324</v>
      </c>
      <c r="Q84" s="96">
        <v>0.28802697929999999</v>
      </c>
      <c r="R84" s="102">
        <v>0.25182096059999998</v>
      </c>
      <c r="S84" s="102">
        <v>0.3294385843</v>
      </c>
      <c r="T84" s="102">
        <v>5.1308181999999997E-3</v>
      </c>
      <c r="U84" s="103">
        <v>0.24497749660000001</v>
      </c>
      <c r="V84" s="102">
        <v>0.24109126910000001</v>
      </c>
      <c r="W84" s="102">
        <v>0.24892636739999999</v>
      </c>
      <c r="X84" s="102">
        <v>1.21145602</v>
      </c>
      <c r="Y84" s="102">
        <v>1.0591716774</v>
      </c>
      <c r="Z84" s="102">
        <v>1.3856353222</v>
      </c>
      <c r="AA84" s="101">
        <v>18991</v>
      </c>
      <c r="AB84" s="101">
        <v>69965</v>
      </c>
      <c r="AC84" s="96">
        <v>0.30733140320000002</v>
      </c>
      <c r="AD84" s="102">
        <v>0.26879846239999999</v>
      </c>
      <c r="AE84" s="102">
        <v>0.35138813860000001</v>
      </c>
      <c r="AF84" s="102">
        <v>2.41568479E-2</v>
      </c>
      <c r="AG84" s="103">
        <v>0.27143571789999998</v>
      </c>
      <c r="AH84" s="102">
        <v>0.2676025621</v>
      </c>
      <c r="AI84" s="102">
        <v>0.27532378000000002</v>
      </c>
      <c r="AJ84" s="102">
        <v>1.1666134477000001</v>
      </c>
      <c r="AK84" s="102">
        <v>1.0203444806999999</v>
      </c>
      <c r="AL84" s="102">
        <v>1.3338504416999999</v>
      </c>
      <c r="AM84" s="102">
        <v>0.34754992649999999</v>
      </c>
      <c r="AN84" s="102">
        <v>1.0670229711000001</v>
      </c>
      <c r="AO84" s="102">
        <v>0.93194231989999998</v>
      </c>
      <c r="AP84" s="102">
        <v>1.2216829267</v>
      </c>
      <c r="AQ84" s="102">
        <v>8.4562340000000002E-4</v>
      </c>
      <c r="AR84" s="102">
        <v>1.262158041</v>
      </c>
      <c r="AS84" s="102">
        <v>1.1008613397</v>
      </c>
      <c r="AT84" s="102">
        <v>1.4470877149000001</v>
      </c>
      <c r="AU84" s="100" t="s">
        <v>28</v>
      </c>
      <c r="AV84" s="100" t="s">
        <v>28</v>
      </c>
      <c r="AW84" s="100" t="s">
        <v>28</v>
      </c>
      <c r="AX84" s="100" t="s">
        <v>230</v>
      </c>
      <c r="AY84" s="100" t="s">
        <v>28</v>
      </c>
      <c r="AZ84" s="100" t="s">
        <v>28</v>
      </c>
      <c r="BA84" s="100" t="s">
        <v>28</v>
      </c>
      <c r="BB84" s="100" t="s">
        <v>28</v>
      </c>
      <c r="BC84" s="98" t="s">
        <v>434</v>
      </c>
      <c r="BD84" s="99">
        <v>9413</v>
      </c>
      <c r="BE84" s="99">
        <v>15023</v>
      </c>
      <c r="BF84" s="99">
        <v>18991</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4">
        <v>7910</v>
      </c>
      <c r="D85" s="104">
        <v>33608</v>
      </c>
      <c r="E85" s="105">
        <v>0.23449843549999999</v>
      </c>
      <c r="F85" s="95">
        <v>0.20480657620000001</v>
      </c>
      <c r="G85" s="95">
        <v>0.26849487589999999</v>
      </c>
      <c r="H85" s="95">
        <v>3.4959293900000001E-2</v>
      </c>
      <c r="I85" s="97">
        <v>0.23536062839999999</v>
      </c>
      <c r="J85" s="95">
        <v>0.23023063160000001</v>
      </c>
      <c r="K85" s="95">
        <v>0.2406049318</v>
      </c>
      <c r="L85" s="95">
        <v>1.1568093825000001</v>
      </c>
      <c r="M85" s="95">
        <v>1.0103358193</v>
      </c>
      <c r="N85" s="95">
        <v>1.324517969</v>
      </c>
      <c r="O85" s="104">
        <v>10735</v>
      </c>
      <c r="P85" s="104">
        <v>35505</v>
      </c>
      <c r="Q85" s="105">
        <v>0.30757549890000002</v>
      </c>
      <c r="R85" s="95">
        <v>0.26881110699999999</v>
      </c>
      <c r="S85" s="95">
        <v>0.35192998009999998</v>
      </c>
      <c r="T85" s="95">
        <v>1.7946379999999999E-4</v>
      </c>
      <c r="U85" s="97">
        <v>0.30235178140000002</v>
      </c>
      <c r="V85" s="95">
        <v>0.29668601919999998</v>
      </c>
      <c r="W85" s="95">
        <v>0.30812574180000002</v>
      </c>
      <c r="X85" s="95">
        <v>1.2936780809999999</v>
      </c>
      <c r="Y85" s="95">
        <v>1.1306330909</v>
      </c>
      <c r="Z85" s="95">
        <v>1.4802352688</v>
      </c>
      <c r="AA85" s="104">
        <v>13488</v>
      </c>
      <c r="AB85" s="104">
        <v>35230</v>
      </c>
      <c r="AC85" s="105">
        <v>0.37843721279999998</v>
      </c>
      <c r="AD85" s="95">
        <v>0.33085539250000001</v>
      </c>
      <c r="AE85" s="95">
        <v>0.43286199120000002</v>
      </c>
      <c r="AF85" s="95">
        <v>1.2664848999999999E-7</v>
      </c>
      <c r="AG85" s="97">
        <v>0.38285552090000002</v>
      </c>
      <c r="AH85" s="95">
        <v>0.37644859409999998</v>
      </c>
      <c r="AI85" s="95">
        <v>0.38937148970000002</v>
      </c>
      <c r="AJ85" s="95">
        <v>1.4365272698</v>
      </c>
      <c r="AK85" s="95">
        <v>1.2559092437999999</v>
      </c>
      <c r="AL85" s="95">
        <v>1.6431207964000001</v>
      </c>
      <c r="AM85" s="95">
        <v>2.8364363E-3</v>
      </c>
      <c r="AN85" s="95">
        <v>1.2303880319</v>
      </c>
      <c r="AO85" s="95">
        <v>1.0737883050999999</v>
      </c>
      <c r="AP85" s="95">
        <v>1.4098260354000001</v>
      </c>
      <c r="AQ85" s="95">
        <v>1.053793E-4</v>
      </c>
      <c r="AR85" s="95">
        <v>1.3116313474000001</v>
      </c>
      <c r="AS85" s="95">
        <v>1.1435808360999999</v>
      </c>
      <c r="AT85" s="95">
        <v>1.5043770733999999</v>
      </c>
      <c r="AU85" s="94" t="s">
        <v>28</v>
      </c>
      <c r="AV85" s="94">
        <v>2</v>
      </c>
      <c r="AW85" s="94">
        <v>3</v>
      </c>
      <c r="AX85" s="94" t="s">
        <v>230</v>
      </c>
      <c r="AY85" s="94" t="s">
        <v>231</v>
      </c>
      <c r="AZ85" s="94" t="s">
        <v>28</v>
      </c>
      <c r="BA85" s="94" t="s">
        <v>28</v>
      </c>
      <c r="BB85" s="94" t="s">
        <v>28</v>
      </c>
      <c r="BC85" s="106" t="s">
        <v>433</v>
      </c>
      <c r="BD85" s="107">
        <v>7910</v>
      </c>
      <c r="BE85" s="107">
        <v>10735</v>
      </c>
      <c r="BF85" s="107">
        <v>13488</v>
      </c>
    </row>
    <row r="86" spans="1:93" x14ac:dyDescent="0.3">
      <c r="A86" s="9"/>
      <c r="B86" t="s">
        <v>100</v>
      </c>
      <c r="C86" s="94">
        <v>9755</v>
      </c>
      <c r="D86" s="104">
        <v>36656</v>
      </c>
      <c r="E86" s="105">
        <v>0.2462030945</v>
      </c>
      <c r="F86" s="95">
        <v>0.21508621620000001</v>
      </c>
      <c r="G86" s="95">
        <v>0.28182170290000003</v>
      </c>
      <c r="H86" s="95">
        <v>4.8098046000000002E-3</v>
      </c>
      <c r="I86" s="97">
        <v>0.26612287210000002</v>
      </c>
      <c r="J86" s="95">
        <v>0.26089392</v>
      </c>
      <c r="K86" s="95">
        <v>0.27145662520000002</v>
      </c>
      <c r="L86" s="95">
        <v>1.2145498927</v>
      </c>
      <c r="M86" s="95">
        <v>1.0610465371</v>
      </c>
      <c r="N86" s="95">
        <v>1.3902608323000001</v>
      </c>
      <c r="O86" s="104">
        <v>11923</v>
      </c>
      <c r="P86" s="104">
        <v>37614</v>
      </c>
      <c r="Q86" s="105">
        <v>0.29834483340000001</v>
      </c>
      <c r="R86" s="95">
        <v>0.26074969869999998</v>
      </c>
      <c r="S86" s="95">
        <v>0.34136046980000001</v>
      </c>
      <c r="T86" s="95">
        <v>9.5477379999999996E-4</v>
      </c>
      <c r="U86" s="97">
        <v>0.31698303820000001</v>
      </c>
      <c r="V86" s="95">
        <v>0.3113440724</v>
      </c>
      <c r="W86" s="95">
        <v>0.32272413519999998</v>
      </c>
      <c r="X86" s="95">
        <v>1.2548534358000001</v>
      </c>
      <c r="Y86" s="95">
        <v>1.0967264002999999</v>
      </c>
      <c r="Z86" s="95">
        <v>1.4357793747000001</v>
      </c>
      <c r="AA86" s="104">
        <v>16421</v>
      </c>
      <c r="AB86" s="104">
        <v>40116</v>
      </c>
      <c r="AC86" s="105">
        <v>0.38692032859999997</v>
      </c>
      <c r="AD86" s="95">
        <v>0.33833573849999998</v>
      </c>
      <c r="AE86" s="95">
        <v>0.44248160539999998</v>
      </c>
      <c r="AF86" s="95">
        <v>1.9670228E-8</v>
      </c>
      <c r="AG86" s="97">
        <v>0.40933792000000002</v>
      </c>
      <c r="AH86" s="95">
        <v>0.40312474990000002</v>
      </c>
      <c r="AI86" s="95">
        <v>0.41564685080000002</v>
      </c>
      <c r="AJ86" s="95">
        <v>1.4687287204999999</v>
      </c>
      <c r="AK86" s="95">
        <v>1.2843042338999999</v>
      </c>
      <c r="AL86" s="95">
        <v>1.6796363334</v>
      </c>
      <c r="AM86" s="95">
        <v>1.778637E-4</v>
      </c>
      <c r="AN86" s="95">
        <v>1.2968896566999999</v>
      </c>
      <c r="AO86" s="95">
        <v>1.1320628858999999</v>
      </c>
      <c r="AP86" s="95">
        <v>1.4857149745</v>
      </c>
      <c r="AQ86" s="95">
        <v>5.9289364999999998E-3</v>
      </c>
      <c r="AR86" s="95">
        <v>1.2117834427</v>
      </c>
      <c r="AS86" s="95">
        <v>1.0568254222</v>
      </c>
      <c r="AT86" s="95">
        <v>1.3894623286000001</v>
      </c>
      <c r="AU86" s="94">
        <v>1</v>
      </c>
      <c r="AV86" s="94">
        <v>2</v>
      </c>
      <c r="AW86" s="94">
        <v>3</v>
      </c>
      <c r="AX86" s="94" t="s">
        <v>28</v>
      </c>
      <c r="AY86" s="94" t="s">
        <v>231</v>
      </c>
      <c r="AZ86" s="94" t="s">
        <v>28</v>
      </c>
      <c r="BA86" s="94" t="s">
        <v>28</v>
      </c>
      <c r="BB86" s="94" t="s">
        <v>28</v>
      </c>
      <c r="BC86" s="106" t="s">
        <v>236</v>
      </c>
      <c r="BD86" s="107">
        <v>9755</v>
      </c>
      <c r="BE86" s="107">
        <v>11923</v>
      </c>
      <c r="BF86" s="107">
        <v>16421</v>
      </c>
    </row>
    <row r="87" spans="1:93" x14ac:dyDescent="0.3">
      <c r="A87" s="9"/>
      <c r="B87" t="s">
        <v>101</v>
      </c>
      <c r="C87" s="94">
        <v>8801</v>
      </c>
      <c r="D87" s="104">
        <v>42753</v>
      </c>
      <c r="E87" s="105">
        <v>0.2120837481</v>
      </c>
      <c r="F87" s="95">
        <v>0.18518311270000001</v>
      </c>
      <c r="G87" s="95">
        <v>0.24289210580000001</v>
      </c>
      <c r="H87" s="95">
        <v>0.51367984629999996</v>
      </c>
      <c r="I87" s="97">
        <v>0.2058568989</v>
      </c>
      <c r="J87" s="95">
        <v>0.20160073110000001</v>
      </c>
      <c r="K87" s="95">
        <v>0.21020292239999999</v>
      </c>
      <c r="L87" s="95">
        <v>1.0462349955000001</v>
      </c>
      <c r="M87" s="95">
        <v>0.91353088029999996</v>
      </c>
      <c r="N87" s="95">
        <v>1.1982163816</v>
      </c>
      <c r="O87" s="104">
        <v>13095</v>
      </c>
      <c r="P87" s="104">
        <v>47647</v>
      </c>
      <c r="Q87" s="105">
        <v>0.29189242360000001</v>
      </c>
      <c r="R87" s="95">
        <v>0.25512880090000001</v>
      </c>
      <c r="S87" s="95">
        <v>0.33395362119999999</v>
      </c>
      <c r="T87" s="95">
        <v>2.8176868000000001E-3</v>
      </c>
      <c r="U87" s="97">
        <v>0.27483367260000002</v>
      </c>
      <c r="V87" s="95">
        <v>0.27016652660000001</v>
      </c>
      <c r="W87" s="95">
        <v>0.2795814439</v>
      </c>
      <c r="X87" s="95">
        <v>1.227714274</v>
      </c>
      <c r="Y87" s="95">
        <v>1.0730846205</v>
      </c>
      <c r="Z87" s="95">
        <v>1.4046257953000001</v>
      </c>
      <c r="AA87" s="104">
        <v>18335</v>
      </c>
      <c r="AB87" s="104">
        <v>53586</v>
      </c>
      <c r="AC87" s="105">
        <v>0.3545382352</v>
      </c>
      <c r="AD87" s="95">
        <v>0.31006033669999999</v>
      </c>
      <c r="AE87" s="95">
        <v>0.40539645140000002</v>
      </c>
      <c r="AF87" s="95">
        <v>1.4092E-5</v>
      </c>
      <c r="AG87" s="97">
        <v>0.34216026570000002</v>
      </c>
      <c r="AH87" s="95">
        <v>0.33724329219999999</v>
      </c>
      <c r="AI87" s="95">
        <v>0.34714892829999999</v>
      </c>
      <c r="AJ87" s="95">
        <v>1.3458080386</v>
      </c>
      <c r="AK87" s="95">
        <v>1.1769723323000001</v>
      </c>
      <c r="AL87" s="95">
        <v>1.5388630871</v>
      </c>
      <c r="AM87" s="95">
        <v>4.9887430999999999E-3</v>
      </c>
      <c r="AN87" s="95">
        <v>1.2146195194</v>
      </c>
      <c r="AO87" s="95">
        <v>1.0604654306000001</v>
      </c>
      <c r="AP87" s="95">
        <v>1.3911821491</v>
      </c>
      <c r="AQ87" s="95">
        <v>5.0942983999999998E-6</v>
      </c>
      <c r="AR87" s="95">
        <v>1.3763073608</v>
      </c>
      <c r="AS87" s="95">
        <v>1.1997881119</v>
      </c>
      <c r="AT87" s="95">
        <v>1.5787970663999999</v>
      </c>
      <c r="AU87" s="94" t="s">
        <v>28</v>
      </c>
      <c r="AV87" s="94">
        <v>2</v>
      </c>
      <c r="AW87" s="94">
        <v>3</v>
      </c>
      <c r="AX87" s="94" t="s">
        <v>230</v>
      </c>
      <c r="AY87" s="94" t="s">
        <v>231</v>
      </c>
      <c r="AZ87" s="94" t="s">
        <v>28</v>
      </c>
      <c r="BA87" s="94" t="s">
        <v>28</v>
      </c>
      <c r="BB87" s="94" t="s">
        <v>28</v>
      </c>
      <c r="BC87" s="106" t="s">
        <v>433</v>
      </c>
      <c r="BD87" s="107">
        <v>8801</v>
      </c>
      <c r="BE87" s="107">
        <v>13095</v>
      </c>
      <c r="BF87" s="107">
        <v>18335</v>
      </c>
    </row>
    <row r="88" spans="1:93" x14ac:dyDescent="0.3">
      <c r="A88" s="9"/>
      <c r="B88" t="s">
        <v>102</v>
      </c>
      <c r="C88" s="94">
        <v>3364</v>
      </c>
      <c r="D88" s="104">
        <v>15597</v>
      </c>
      <c r="E88" s="105">
        <v>0.1987335207</v>
      </c>
      <c r="F88" s="95">
        <v>0.17299480489999999</v>
      </c>
      <c r="G88" s="95">
        <v>0.22830172430000001</v>
      </c>
      <c r="H88" s="95">
        <v>0.77944194040000003</v>
      </c>
      <c r="I88" s="97">
        <v>0.215682503</v>
      </c>
      <c r="J88" s="95">
        <v>0.20851582769999999</v>
      </c>
      <c r="K88" s="95">
        <v>0.2230954966</v>
      </c>
      <c r="L88" s="95">
        <v>0.98037669589999998</v>
      </c>
      <c r="M88" s="95">
        <v>0.8534044717</v>
      </c>
      <c r="N88" s="95">
        <v>1.1262402504</v>
      </c>
      <c r="O88" s="104">
        <v>4526</v>
      </c>
      <c r="P88" s="104">
        <v>16759</v>
      </c>
      <c r="Q88" s="105">
        <v>0.26204531110000001</v>
      </c>
      <c r="R88" s="95">
        <v>0.22845889389999999</v>
      </c>
      <c r="S88" s="95">
        <v>0.30056936670000001</v>
      </c>
      <c r="T88" s="95">
        <v>0.16447675710000001</v>
      </c>
      <c r="U88" s="97">
        <v>0.27006384630000002</v>
      </c>
      <c r="V88" s="95">
        <v>0.26230947859999998</v>
      </c>
      <c r="W88" s="95">
        <v>0.27804744790000002</v>
      </c>
      <c r="X88" s="95">
        <v>1.1021758117</v>
      </c>
      <c r="Y88" s="95">
        <v>0.96090964479999996</v>
      </c>
      <c r="Z88" s="95">
        <v>1.2642099352</v>
      </c>
      <c r="AA88" s="104">
        <v>5601</v>
      </c>
      <c r="AB88" s="104">
        <v>16525</v>
      </c>
      <c r="AC88" s="105">
        <v>0.32992717919999998</v>
      </c>
      <c r="AD88" s="95">
        <v>0.2878593659</v>
      </c>
      <c r="AE88" s="95">
        <v>0.3781427893</v>
      </c>
      <c r="AF88" s="95">
        <v>1.2215315E-3</v>
      </c>
      <c r="AG88" s="97">
        <v>0.33894099849999998</v>
      </c>
      <c r="AH88" s="95">
        <v>0.3301797702</v>
      </c>
      <c r="AI88" s="95">
        <v>0.34793470360000001</v>
      </c>
      <c r="AJ88" s="95">
        <v>1.2523857959</v>
      </c>
      <c r="AK88" s="95">
        <v>1.0926986432000001</v>
      </c>
      <c r="AL88" s="95">
        <v>1.4354096542999999</v>
      </c>
      <c r="AM88" s="95">
        <v>1.3149069000000001E-3</v>
      </c>
      <c r="AN88" s="95">
        <v>1.2590462992</v>
      </c>
      <c r="AO88" s="95">
        <v>1.0939806131000001</v>
      </c>
      <c r="AP88" s="95">
        <v>1.4490179849</v>
      </c>
      <c r="AQ88" s="95">
        <v>1.462894E-4</v>
      </c>
      <c r="AR88" s="95">
        <v>1.3185763032</v>
      </c>
      <c r="AS88" s="95">
        <v>1.1431759651</v>
      </c>
      <c r="AT88" s="95">
        <v>1.5208887523000001</v>
      </c>
      <c r="AU88" s="94" t="s">
        <v>28</v>
      </c>
      <c r="AV88" s="94" t="s">
        <v>28</v>
      </c>
      <c r="AW88" s="94">
        <v>3</v>
      </c>
      <c r="AX88" s="94" t="s">
        <v>230</v>
      </c>
      <c r="AY88" s="94" t="s">
        <v>231</v>
      </c>
      <c r="AZ88" s="94" t="s">
        <v>28</v>
      </c>
      <c r="BA88" s="94" t="s">
        <v>28</v>
      </c>
      <c r="BB88" s="94" t="s">
        <v>28</v>
      </c>
      <c r="BC88" s="106" t="s">
        <v>437</v>
      </c>
      <c r="BD88" s="107">
        <v>3364</v>
      </c>
      <c r="BE88" s="107">
        <v>4526</v>
      </c>
      <c r="BF88" s="107">
        <v>5601</v>
      </c>
    </row>
    <row r="89" spans="1:93" x14ac:dyDescent="0.3">
      <c r="A89" s="9"/>
      <c r="B89" t="s">
        <v>150</v>
      </c>
      <c r="C89" s="94">
        <v>9255</v>
      </c>
      <c r="D89" s="104">
        <v>40150</v>
      </c>
      <c r="E89" s="105">
        <v>0.22925960989999999</v>
      </c>
      <c r="F89" s="95">
        <v>0.20027621770000001</v>
      </c>
      <c r="G89" s="95">
        <v>0.26243739449999998</v>
      </c>
      <c r="H89" s="95">
        <v>7.4309211400000005E-2</v>
      </c>
      <c r="I89" s="97">
        <v>0.23051058529999999</v>
      </c>
      <c r="J89" s="95">
        <v>0.22586185580000001</v>
      </c>
      <c r="K89" s="95">
        <v>0.23525499580000001</v>
      </c>
      <c r="L89" s="95">
        <v>1.130965617</v>
      </c>
      <c r="M89" s="95">
        <v>0.98798700809999995</v>
      </c>
      <c r="N89" s="95">
        <v>1.2946356748000001</v>
      </c>
      <c r="O89" s="104">
        <v>13230</v>
      </c>
      <c r="P89" s="104">
        <v>43755</v>
      </c>
      <c r="Q89" s="105">
        <v>0.29886117620000002</v>
      </c>
      <c r="R89" s="95">
        <v>0.26126213809999999</v>
      </c>
      <c r="S89" s="95">
        <v>0.3418712076</v>
      </c>
      <c r="T89" s="95">
        <v>8.5457689999999999E-4</v>
      </c>
      <c r="U89" s="97">
        <v>0.30236544389999997</v>
      </c>
      <c r="V89" s="95">
        <v>0.29725680269999999</v>
      </c>
      <c r="W89" s="95">
        <v>0.30756188200000001</v>
      </c>
      <c r="X89" s="95">
        <v>1.2570251995999999</v>
      </c>
      <c r="Y89" s="95">
        <v>1.0988817465</v>
      </c>
      <c r="Z89" s="95">
        <v>1.4379275636</v>
      </c>
      <c r="AA89" s="104">
        <v>17399</v>
      </c>
      <c r="AB89" s="104">
        <v>44935</v>
      </c>
      <c r="AC89" s="105">
        <v>0.3698901081</v>
      </c>
      <c r="AD89" s="95">
        <v>0.32347201840000001</v>
      </c>
      <c r="AE89" s="95">
        <v>0.42296917280000002</v>
      </c>
      <c r="AF89" s="95">
        <v>7.0281989000000001E-7</v>
      </c>
      <c r="AG89" s="97">
        <v>0.38720373870000002</v>
      </c>
      <c r="AH89" s="95">
        <v>0.38149286020000001</v>
      </c>
      <c r="AI89" s="95">
        <v>0.39300010800000001</v>
      </c>
      <c r="AJ89" s="95">
        <v>1.4040829208000001</v>
      </c>
      <c r="AK89" s="95">
        <v>1.2278823534000001</v>
      </c>
      <c r="AL89" s="95">
        <v>1.6055681906999999</v>
      </c>
      <c r="AM89" s="95">
        <v>2.0577083999999998E-3</v>
      </c>
      <c r="AN89" s="95">
        <v>1.2376653025</v>
      </c>
      <c r="AO89" s="95">
        <v>1.0807093417</v>
      </c>
      <c r="AP89" s="95">
        <v>1.4174166372999999</v>
      </c>
      <c r="AQ89" s="95">
        <v>1.428685E-4</v>
      </c>
      <c r="AR89" s="95">
        <v>1.3035927972000001</v>
      </c>
      <c r="AS89" s="95">
        <v>1.1371119010999999</v>
      </c>
      <c r="AT89" s="95">
        <v>1.4944476258999999</v>
      </c>
      <c r="AU89" s="94" t="s">
        <v>28</v>
      </c>
      <c r="AV89" s="94">
        <v>2</v>
      </c>
      <c r="AW89" s="94">
        <v>3</v>
      </c>
      <c r="AX89" s="94" t="s">
        <v>230</v>
      </c>
      <c r="AY89" s="94" t="s">
        <v>231</v>
      </c>
      <c r="AZ89" s="94" t="s">
        <v>28</v>
      </c>
      <c r="BA89" s="94" t="s">
        <v>28</v>
      </c>
      <c r="BB89" s="94" t="s">
        <v>28</v>
      </c>
      <c r="BC89" s="106" t="s">
        <v>433</v>
      </c>
      <c r="BD89" s="107">
        <v>9255</v>
      </c>
      <c r="BE89" s="107">
        <v>13230</v>
      </c>
      <c r="BF89" s="107">
        <v>17399</v>
      </c>
    </row>
    <row r="90" spans="1:93" x14ac:dyDescent="0.3">
      <c r="A90" s="9"/>
      <c r="B90" t="s">
        <v>151</v>
      </c>
      <c r="C90" s="94">
        <v>6099</v>
      </c>
      <c r="D90" s="104">
        <v>27436</v>
      </c>
      <c r="E90" s="105">
        <v>0.21314233390000001</v>
      </c>
      <c r="F90" s="95">
        <v>0.18593659609999999</v>
      </c>
      <c r="G90" s="95">
        <v>0.24432874139999999</v>
      </c>
      <c r="H90" s="95">
        <v>0.47140865720000003</v>
      </c>
      <c r="I90" s="97">
        <v>0.22229916899999999</v>
      </c>
      <c r="J90" s="95">
        <v>0.21678959140000001</v>
      </c>
      <c r="K90" s="95">
        <v>0.22794876920000001</v>
      </c>
      <c r="L90" s="95">
        <v>1.0514571287000001</v>
      </c>
      <c r="M90" s="95">
        <v>0.91724790599999995</v>
      </c>
      <c r="N90" s="95">
        <v>1.2053034804</v>
      </c>
      <c r="O90" s="104">
        <v>7985</v>
      </c>
      <c r="P90" s="104">
        <v>28839</v>
      </c>
      <c r="Q90" s="105">
        <v>0.28368855700000001</v>
      </c>
      <c r="R90" s="95">
        <v>0.24773737379999999</v>
      </c>
      <c r="S90" s="95">
        <v>0.32485690849999999</v>
      </c>
      <c r="T90" s="95">
        <v>1.0619454299999999E-2</v>
      </c>
      <c r="U90" s="97">
        <v>0.27688200010000003</v>
      </c>
      <c r="V90" s="95">
        <v>0.27087508859999998</v>
      </c>
      <c r="W90" s="95">
        <v>0.28302212049999997</v>
      </c>
      <c r="X90" s="95">
        <v>1.193208397</v>
      </c>
      <c r="Y90" s="95">
        <v>1.0419959048</v>
      </c>
      <c r="Z90" s="95">
        <v>1.3663645625</v>
      </c>
      <c r="AA90" s="104">
        <v>9123</v>
      </c>
      <c r="AB90" s="104">
        <v>28973</v>
      </c>
      <c r="AC90" s="105">
        <v>0.31262001350000002</v>
      </c>
      <c r="AD90" s="95">
        <v>0.27308048169999999</v>
      </c>
      <c r="AE90" s="95">
        <v>0.35788450430000002</v>
      </c>
      <c r="AF90" s="95">
        <v>1.31026971E-2</v>
      </c>
      <c r="AG90" s="97">
        <v>0.31487937040000002</v>
      </c>
      <c r="AH90" s="95">
        <v>0.30848386020000002</v>
      </c>
      <c r="AI90" s="95">
        <v>0.32140747289999999</v>
      </c>
      <c r="AJ90" s="95">
        <v>1.1866887276</v>
      </c>
      <c r="AK90" s="95">
        <v>1.0365987953</v>
      </c>
      <c r="AL90" s="95">
        <v>1.3585102958999999</v>
      </c>
      <c r="AM90" s="95">
        <v>0.16708299239999999</v>
      </c>
      <c r="AN90" s="95">
        <v>1.1019831635999999</v>
      </c>
      <c r="AO90" s="95">
        <v>0.96016615019999996</v>
      </c>
      <c r="AP90" s="95">
        <v>1.2647466196999999</v>
      </c>
      <c r="AQ90" s="95">
        <v>5.5686700000000003E-5</v>
      </c>
      <c r="AR90" s="95">
        <v>1.3309817519</v>
      </c>
      <c r="AS90" s="95">
        <v>1.1582105438000001</v>
      </c>
      <c r="AT90" s="95">
        <v>1.5295253816000001</v>
      </c>
      <c r="AU90" s="94" t="s">
        <v>28</v>
      </c>
      <c r="AV90" s="94" t="s">
        <v>28</v>
      </c>
      <c r="AW90" s="94" t="s">
        <v>28</v>
      </c>
      <c r="AX90" s="94" t="s">
        <v>230</v>
      </c>
      <c r="AY90" s="94" t="s">
        <v>28</v>
      </c>
      <c r="AZ90" s="94" t="s">
        <v>28</v>
      </c>
      <c r="BA90" s="94" t="s">
        <v>28</v>
      </c>
      <c r="BB90" s="94" t="s">
        <v>28</v>
      </c>
      <c r="BC90" s="106" t="s">
        <v>434</v>
      </c>
      <c r="BD90" s="107">
        <v>6099</v>
      </c>
      <c r="BE90" s="107">
        <v>7985</v>
      </c>
      <c r="BF90" s="107">
        <v>9123</v>
      </c>
    </row>
    <row r="91" spans="1:93" x14ac:dyDescent="0.3">
      <c r="A91" s="9"/>
      <c r="B91" t="s">
        <v>103</v>
      </c>
      <c r="C91" s="94">
        <v>7092</v>
      </c>
      <c r="D91" s="104">
        <v>36632</v>
      </c>
      <c r="E91" s="105">
        <v>0.2051093162</v>
      </c>
      <c r="F91" s="95">
        <v>0.17898484710000001</v>
      </c>
      <c r="G91" s="95">
        <v>0.2350468896</v>
      </c>
      <c r="H91" s="95">
        <v>0.86565806999999995</v>
      </c>
      <c r="I91" s="97">
        <v>0.19360122299999999</v>
      </c>
      <c r="J91" s="95">
        <v>0.18914745259999999</v>
      </c>
      <c r="K91" s="95">
        <v>0.19815986429999999</v>
      </c>
      <c r="L91" s="95">
        <v>1.0118292726</v>
      </c>
      <c r="M91" s="95">
        <v>0.88295408050000002</v>
      </c>
      <c r="N91" s="95">
        <v>1.1595149732000001</v>
      </c>
      <c r="O91" s="104">
        <v>9563</v>
      </c>
      <c r="P91" s="104">
        <v>39916</v>
      </c>
      <c r="Q91" s="105">
        <v>0.25511852930000001</v>
      </c>
      <c r="R91" s="95">
        <v>0.22284268700000001</v>
      </c>
      <c r="S91" s="95">
        <v>0.29206910419999998</v>
      </c>
      <c r="T91" s="95">
        <v>0.30701273509999999</v>
      </c>
      <c r="U91" s="97">
        <v>0.23957811400000001</v>
      </c>
      <c r="V91" s="95">
        <v>0.23482417880000001</v>
      </c>
      <c r="W91" s="95">
        <v>0.24442829099999999</v>
      </c>
      <c r="X91" s="95">
        <v>1.0730414174</v>
      </c>
      <c r="Y91" s="95">
        <v>0.93728759500000003</v>
      </c>
      <c r="Z91" s="95">
        <v>1.2284574016000001</v>
      </c>
      <c r="AA91" s="104">
        <v>11758</v>
      </c>
      <c r="AB91" s="104">
        <v>44176</v>
      </c>
      <c r="AC91" s="105">
        <v>0.27761970499999999</v>
      </c>
      <c r="AD91" s="95">
        <v>0.24262278109999999</v>
      </c>
      <c r="AE91" s="95">
        <v>0.31766473140000001</v>
      </c>
      <c r="AF91" s="95">
        <v>0.44567494050000001</v>
      </c>
      <c r="AG91" s="97">
        <v>0.26616262219999998</v>
      </c>
      <c r="AH91" s="95">
        <v>0.26139491720000002</v>
      </c>
      <c r="AI91" s="95">
        <v>0.2710172877</v>
      </c>
      <c r="AJ91" s="95">
        <v>1.0538294422000001</v>
      </c>
      <c r="AK91" s="95">
        <v>0.92098300470000005</v>
      </c>
      <c r="AL91" s="95">
        <v>1.2058382050000001</v>
      </c>
      <c r="AM91" s="95">
        <v>0.2267478128</v>
      </c>
      <c r="AN91" s="95">
        <v>1.0881989082000001</v>
      </c>
      <c r="AO91" s="95">
        <v>0.94882901070000003</v>
      </c>
      <c r="AP91" s="95">
        <v>1.2480403217</v>
      </c>
      <c r="AQ91" s="95">
        <v>2.0162488999999999E-3</v>
      </c>
      <c r="AR91" s="95">
        <v>1.2438173651</v>
      </c>
      <c r="AS91" s="95">
        <v>1.0829562948</v>
      </c>
      <c r="AT91" s="95">
        <v>1.4285725519000001</v>
      </c>
      <c r="AU91" s="94" t="s">
        <v>28</v>
      </c>
      <c r="AV91" s="94" t="s">
        <v>28</v>
      </c>
      <c r="AW91" s="94" t="s">
        <v>28</v>
      </c>
      <c r="AX91" s="94" t="s">
        <v>230</v>
      </c>
      <c r="AY91" s="94" t="s">
        <v>28</v>
      </c>
      <c r="AZ91" s="94" t="s">
        <v>28</v>
      </c>
      <c r="BA91" s="94" t="s">
        <v>28</v>
      </c>
      <c r="BB91" s="94" t="s">
        <v>28</v>
      </c>
      <c r="BC91" s="106" t="s">
        <v>434</v>
      </c>
      <c r="BD91" s="107">
        <v>7092</v>
      </c>
      <c r="BE91" s="107">
        <v>9563</v>
      </c>
      <c r="BF91" s="107">
        <v>11758</v>
      </c>
    </row>
    <row r="92" spans="1:93" x14ac:dyDescent="0.3">
      <c r="A92" s="9"/>
      <c r="B92" t="s">
        <v>113</v>
      </c>
      <c r="C92" s="94">
        <v>6011</v>
      </c>
      <c r="D92" s="104">
        <v>27938</v>
      </c>
      <c r="E92" s="105">
        <v>0.23464166619999999</v>
      </c>
      <c r="F92" s="95">
        <v>0.2047919366</v>
      </c>
      <c r="G92" s="95">
        <v>0.26884218399999998</v>
      </c>
      <c r="H92" s="95">
        <v>3.5112929899999999E-2</v>
      </c>
      <c r="I92" s="97">
        <v>0.21515498599999999</v>
      </c>
      <c r="J92" s="95">
        <v>0.20978407139999999</v>
      </c>
      <c r="K92" s="95">
        <v>0.22066340749999999</v>
      </c>
      <c r="L92" s="95">
        <v>1.1575159568</v>
      </c>
      <c r="M92" s="95">
        <v>1.0102636003000001</v>
      </c>
      <c r="N92" s="95">
        <v>1.3262312824</v>
      </c>
      <c r="O92" s="104">
        <v>7818</v>
      </c>
      <c r="P92" s="104">
        <v>30830</v>
      </c>
      <c r="Q92" s="105">
        <v>0.28039491830000002</v>
      </c>
      <c r="R92" s="95">
        <v>0.24490566759999999</v>
      </c>
      <c r="S92" s="95">
        <v>0.32102691210000001</v>
      </c>
      <c r="T92" s="95">
        <v>1.6881604000000001E-2</v>
      </c>
      <c r="U92" s="97">
        <v>0.25358417129999999</v>
      </c>
      <c r="V92" s="95">
        <v>0.2480249001</v>
      </c>
      <c r="W92" s="95">
        <v>0.25926804889999999</v>
      </c>
      <c r="X92" s="95">
        <v>1.1793551864</v>
      </c>
      <c r="Y92" s="95">
        <v>1.0300856056000001</v>
      </c>
      <c r="Z92" s="95">
        <v>1.3502554041999999</v>
      </c>
      <c r="AA92" s="104">
        <v>7651</v>
      </c>
      <c r="AB92" s="104">
        <v>32712</v>
      </c>
      <c r="AC92" s="105">
        <v>0.25436887759999999</v>
      </c>
      <c r="AD92" s="95">
        <v>0.2221580484</v>
      </c>
      <c r="AE92" s="95">
        <v>0.29124997429999999</v>
      </c>
      <c r="AF92" s="95">
        <v>0.61203297180000005</v>
      </c>
      <c r="AG92" s="97">
        <v>0.23388970410000001</v>
      </c>
      <c r="AH92" s="95">
        <v>0.2287071541</v>
      </c>
      <c r="AI92" s="95">
        <v>0.23918969170000001</v>
      </c>
      <c r="AJ92" s="95">
        <v>0.96557055410000003</v>
      </c>
      <c r="AK92" s="95">
        <v>0.8432999819</v>
      </c>
      <c r="AL92" s="95">
        <v>1.1055692102000001</v>
      </c>
      <c r="AM92" s="95">
        <v>0.1657224125</v>
      </c>
      <c r="AN92" s="95">
        <v>0.90718076869999997</v>
      </c>
      <c r="AO92" s="95">
        <v>0.79044470860000005</v>
      </c>
      <c r="AP92" s="95">
        <v>1.0411568808</v>
      </c>
      <c r="AQ92" s="95">
        <v>1.1621694E-2</v>
      </c>
      <c r="AR92" s="95">
        <v>1.1949920188000001</v>
      </c>
      <c r="AS92" s="95">
        <v>1.0405790173</v>
      </c>
      <c r="AT92" s="95">
        <v>1.3723185852999999</v>
      </c>
      <c r="AU92" s="94" t="s">
        <v>28</v>
      </c>
      <c r="AV92" s="94" t="s">
        <v>28</v>
      </c>
      <c r="AW92" s="94" t="s">
        <v>28</v>
      </c>
      <c r="AX92" s="94" t="s">
        <v>28</v>
      </c>
      <c r="AY92" s="94" t="s">
        <v>28</v>
      </c>
      <c r="AZ92" s="94" t="s">
        <v>28</v>
      </c>
      <c r="BA92" s="94" t="s">
        <v>28</v>
      </c>
      <c r="BB92" s="94" t="s">
        <v>28</v>
      </c>
      <c r="BC92" s="106" t="s">
        <v>28</v>
      </c>
      <c r="BD92" s="107">
        <v>6011</v>
      </c>
      <c r="BE92" s="107">
        <v>7818</v>
      </c>
      <c r="BF92" s="107">
        <v>7651</v>
      </c>
    </row>
    <row r="93" spans="1:93" x14ac:dyDescent="0.3">
      <c r="A93" s="9"/>
      <c r="B93" t="s">
        <v>112</v>
      </c>
      <c r="C93" s="94">
        <v>995</v>
      </c>
      <c r="D93" s="104">
        <v>5091</v>
      </c>
      <c r="E93" s="105">
        <v>0.1824968294</v>
      </c>
      <c r="F93" s="95">
        <v>0.15707452099999999</v>
      </c>
      <c r="G93" s="95">
        <v>0.2120337055</v>
      </c>
      <c r="H93" s="95">
        <v>0.16990166340000001</v>
      </c>
      <c r="I93" s="97">
        <v>0.1954429385</v>
      </c>
      <c r="J93" s="95">
        <v>0.18366866979999999</v>
      </c>
      <c r="K93" s="95">
        <v>0.2079720088</v>
      </c>
      <c r="L93" s="95">
        <v>0.90027911709999997</v>
      </c>
      <c r="M93" s="95">
        <v>0.77486776940000002</v>
      </c>
      <c r="N93" s="95">
        <v>1.0459881294</v>
      </c>
      <c r="O93" s="104">
        <v>1370</v>
      </c>
      <c r="P93" s="104">
        <v>5505</v>
      </c>
      <c r="Q93" s="105">
        <v>0.2464293675</v>
      </c>
      <c r="R93" s="95">
        <v>0.2129699733</v>
      </c>
      <c r="S93" s="95">
        <v>0.28514551710000002</v>
      </c>
      <c r="T93" s="95">
        <v>0.63020570170000001</v>
      </c>
      <c r="U93" s="97">
        <v>0.2488646685</v>
      </c>
      <c r="V93" s="95">
        <v>0.23602945</v>
      </c>
      <c r="W93" s="95">
        <v>0.26239786269999998</v>
      </c>
      <c r="X93" s="95">
        <v>1.0364943641</v>
      </c>
      <c r="Y93" s="95">
        <v>0.89576246240000001</v>
      </c>
      <c r="Z93" s="95">
        <v>1.1993364445000001</v>
      </c>
      <c r="AA93" s="104">
        <v>1934</v>
      </c>
      <c r="AB93" s="104">
        <v>7014</v>
      </c>
      <c r="AC93" s="105">
        <v>0.2841520226</v>
      </c>
      <c r="AD93" s="95">
        <v>0.246396006</v>
      </c>
      <c r="AE93" s="95">
        <v>0.32769350959999999</v>
      </c>
      <c r="AF93" s="95">
        <v>0.2981013877</v>
      </c>
      <c r="AG93" s="97">
        <v>0.2757342458</v>
      </c>
      <c r="AH93" s="95">
        <v>0.26371523400000002</v>
      </c>
      <c r="AI93" s="95">
        <v>0.28830103270000002</v>
      </c>
      <c r="AJ93" s="95">
        <v>1.0786257679</v>
      </c>
      <c r="AK93" s="95">
        <v>0.93530596320000003</v>
      </c>
      <c r="AL93" s="95">
        <v>1.2439069063999999</v>
      </c>
      <c r="AM93" s="95">
        <v>7.1242931800000006E-2</v>
      </c>
      <c r="AN93" s="95">
        <v>1.1530769466999999</v>
      </c>
      <c r="AO93" s="95">
        <v>0.98775516149999998</v>
      </c>
      <c r="AP93" s="95">
        <v>1.3460688406000001</v>
      </c>
      <c r="AQ93" s="95">
        <v>2.7019579999999999E-4</v>
      </c>
      <c r="AR93" s="95">
        <v>1.3503213635</v>
      </c>
      <c r="AS93" s="95">
        <v>1.1488086880999999</v>
      </c>
      <c r="AT93" s="95">
        <v>1.5871814023999999</v>
      </c>
      <c r="AU93" s="94" t="s">
        <v>28</v>
      </c>
      <c r="AV93" s="94" t="s">
        <v>28</v>
      </c>
      <c r="AW93" s="94" t="s">
        <v>28</v>
      </c>
      <c r="AX93" s="94" t="s">
        <v>230</v>
      </c>
      <c r="AY93" s="94" t="s">
        <v>28</v>
      </c>
      <c r="AZ93" s="94" t="s">
        <v>28</v>
      </c>
      <c r="BA93" s="94" t="s">
        <v>28</v>
      </c>
      <c r="BB93" s="94" t="s">
        <v>28</v>
      </c>
      <c r="BC93" s="106" t="s">
        <v>434</v>
      </c>
      <c r="BD93" s="107">
        <v>995</v>
      </c>
      <c r="BE93" s="107">
        <v>1370</v>
      </c>
      <c r="BF93" s="107">
        <v>1934</v>
      </c>
    </row>
    <row r="94" spans="1:93" x14ac:dyDescent="0.3">
      <c r="A94" s="9"/>
      <c r="B94" t="s">
        <v>114</v>
      </c>
      <c r="C94" s="94">
        <v>8556</v>
      </c>
      <c r="D94" s="104">
        <v>38885</v>
      </c>
      <c r="E94" s="105">
        <v>0.22205713420000001</v>
      </c>
      <c r="F94" s="95">
        <v>0.19395175340000001</v>
      </c>
      <c r="G94" s="95">
        <v>0.25423524130000003</v>
      </c>
      <c r="H94" s="95">
        <v>0.1867752003</v>
      </c>
      <c r="I94" s="97">
        <v>0.22003343189999999</v>
      </c>
      <c r="J94" s="95">
        <v>0.21542016750000001</v>
      </c>
      <c r="K94" s="95">
        <v>0.22474549020000001</v>
      </c>
      <c r="L94" s="95">
        <v>1.0954349256</v>
      </c>
      <c r="M94" s="95">
        <v>0.95678765460000004</v>
      </c>
      <c r="N94" s="95">
        <v>1.2541734526999999</v>
      </c>
      <c r="O94" s="104">
        <v>11008</v>
      </c>
      <c r="P94" s="104">
        <v>43266</v>
      </c>
      <c r="Q94" s="105">
        <v>0.26569387259999999</v>
      </c>
      <c r="R94" s="95">
        <v>0.2322179925</v>
      </c>
      <c r="S94" s="95">
        <v>0.30399553969999998</v>
      </c>
      <c r="T94" s="95">
        <v>0.1058460573</v>
      </c>
      <c r="U94" s="97">
        <v>0.25442610830000001</v>
      </c>
      <c r="V94" s="95">
        <v>0.24971736080000001</v>
      </c>
      <c r="W94" s="95">
        <v>0.25922364530000003</v>
      </c>
      <c r="X94" s="95">
        <v>1.1175218458</v>
      </c>
      <c r="Y94" s="95">
        <v>0.97672060350000001</v>
      </c>
      <c r="Z94" s="95">
        <v>1.2786205915</v>
      </c>
      <c r="AA94" s="104">
        <v>13183</v>
      </c>
      <c r="AB94" s="104">
        <v>49184</v>
      </c>
      <c r="AC94" s="105">
        <v>0.28091672439999998</v>
      </c>
      <c r="AD94" s="95">
        <v>0.24559193909999999</v>
      </c>
      <c r="AE94" s="95">
        <v>0.32132246009999998</v>
      </c>
      <c r="AF94" s="95">
        <v>0.34883107800000002</v>
      </c>
      <c r="AG94" s="97">
        <v>0.2680343201</v>
      </c>
      <c r="AH94" s="95">
        <v>0.26349772649999997</v>
      </c>
      <c r="AI94" s="95">
        <v>0.27264901940000003</v>
      </c>
      <c r="AJ94" s="95">
        <v>1.0663447502000001</v>
      </c>
      <c r="AK94" s="95">
        <v>0.93225376839999996</v>
      </c>
      <c r="AL94" s="95">
        <v>1.2197227459</v>
      </c>
      <c r="AM94" s="95">
        <v>0.42240056370000001</v>
      </c>
      <c r="AN94" s="95">
        <v>1.0572947038</v>
      </c>
      <c r="AO94" s="95">
        <v>0.92275000330000001</v>
      </c>
      <c r="AP94" s="95">
        <v>1.2114571517999999</v>
      </c>
      <c r="AQ94" s="95">
        <v>1.0269947099999999E-2</v>
      </c>
      <c r="AR94" s="95">
        <v>1.1965113106</v>
      </c>
      <c r="AS94" s="95">
        <v>1.0433172026999999</v>
      </c>
      <c r="AT94" s="95">
        <v>1.3721994736000001</v>
      </c>
      <c r="AU94" s="94" t="s">
        <v>28</v>
      </c>
      <c r="AV94" s="94" t="s">
        <v>28</v>
      </c>
      <c r="AW94" s="94" t="s">
        <v>28</v>
      </c>
      <c r="AX94" s="94" t="s">
        <v>28</v>
      </c>
      <c r="AY94" s="94" t="s">
        <v>28</v>
      </c>
      <c r="AZ94" s="94" t="s">
        <v>28</v>
      </c>
      <c r="BA94" s="94" t="s">
        <v>28</v>
      </c>
      <c r="BB94" s="94" t="s">
        <v>28</v>
      </c>
      <c r="BC94" s="106" t="s">
        <v>28</v>
      </c>
      <c r="BD94" s="107">
        <v>8556</v>
      </c>
      <c r="BE94" s="107">
        <v>11008</v>
      </c>
      <c r="BF94" s="107">
        <v>13183</v>
      </c>
    </row>
    <row r="95" spans="1:93" x14ac:dyDescent="0.3">
      <c r="A95" s="9"/>
      <c r="B95" t="s">
        <v>104</v>
      </c>
      <c r="C95" s="94">
        <v>8754</v>
      </c>
      <c r="D95" s="104">
        <v>36684</v>
      </c>
      <c r="E95" s="105">
        <v>0.2357126279</v>
      </c>
      <c r="F95" s="95">
        <v>0.2059142558</v>
      </c>
      <c r="G95" s="95">
        <v>0.26982319789999998</v>
      </c>
      <c r="H95" s="95">
        <v>2.8720450599999999E-2</v>
      </c>
      <c r="I95" s="97">
        <v>0.23863264640000001</v>
      </c>
      <c r="J95" s="95">
        <v>0.23368573879999999</v>
      </c>
      <c r="K95" s="95">
        <v>0.2436842753</v>
      </c>
      <c r="L95" s="95">
        <v>1.1627991418000001</v>
      </c>
      <c r="M95" s="95">
        <v>1.0158001375000001</v>
      </c>
      <c r="N95" s="95">
        <v>1.3310707434</v>
      </c>
      <c r="O95" s="104">
        <v>11845</v>
      </c>
      <c r="P95" s="104">
        <v>39603</v>
      </c>
      <c r="Q95" s="105">
        <v>0.30884544739999997</v>
      </c>
      <c r="R95" s="95">
        <v>0.26997812370000002</v>
      </c>
      <c r="S95" s="95">
        <v>0.35330829409999998</v>
      </c>
      <c r="T95" s="95">
        <v>1.3771599999999999E-4</v>
      </c>
      <c r="U95" s="97">
        <v>0.29909350299999998</v>
      </c>
      <c r="V95" s="95">
        <v>0.29375544999999997</v>
      </c>
      <c r="W95" s="95">
        <v>0.30452855779999999</v>
      </c>
      <c r="X95" s="95">
        <v>1.2990195482</v>
      </c>
      <c r="Y95" s="95">
        <v>1.1355416223000001</v>
      </c>
      <c r="Z95" s="95">
        <v>1.4860325270999999</v>
      </c>
      <c r="AA95" s="104">
        <v>15907</v>
      </c>
      <c r="AB95" s="104">
        <v>40871</v>
      </c>
      <c r="AC95" s="105">
        <v>0.40610740150000002</v>
      </c>
      <c r="AD95" s="95">
        <v>0.35514236560000001</v>
      </c>
      <c r="AE95" s="95">
        <v>0.46438622229999998</v>
      </c>
      <c r="AF95" s="95">
        <v>2.521461E-10</v>
      </c>
      <c r="AG95" s="97">
        <v>0.38920016639999999</v>
      </c>
      <c r="AH95" s="95">
        <v>0.3831987073</v>
      </c>
      <c r="AI95" s="95">
        <v>0.3952956172</v>
      </c>
      <c r="AJ95" s="95">
        <v>1.5415618153999999</v>
      </c>
      <c r="AK95" s="95">
        <v>1.3481012851</v>
      </c>
      <c r="AL95" s="95">
        <v>1.7627850791999999</v>
      </c>
      <c r="AM95" s="95">
        <v>7.6351899999999997E-5</v>
      </c>
      <c r="AN95" s="95">
        <v>1.3149211198999999</v>
      </c>
      <c r="AO95" s="95">
        <v>1.1481154242</v>
      </c>
      <c r="AP95" s="95">
        <v>1.5059614348000001</v>
      </c>
      <c r="AQ95" s="95">
        <v>1.0648519999999999E-4</v>
      </c>
      <c r="AR95" s="95">
        <v>1.3102626281</v>
      </c>
      <c r="AS95" s="95">
        <v>1.1428881112</v>
      </c>
      <c r="AT95" s="95">
        <v>1.502148931</v>
      </c>
      <c r="AU95" s="94" t="s">
        <v>28</v>
      </c>
      <c r="AV95" s="94">
        <v>2</v>
      </c>
      <c r="AW95" s="94">
        <v>3</v>
      </c>
      <c r="AX95" s="94" t="s">
        <v>230</v>
      </c>
      <c r="AY95" s="94" t="s">
        <v>231</v>
      </c>
      <c r="AZ95" s="94" t="s">
        <v>28</v>
      </c>
      <c r="BA95" s="94" t="s">
        <v>28</v>
      </c>
      <c r="BB95" s="94" t="s">
        <v>28</v>
      </c>
      <c r="BC95" s="106" t="s">
        <v>433</v>
      </c>
      <c r="BD95" s="107">
        <v>8754</v>
      </c>
      <c r="BE95" s="107">
        <v>11845</v>
      </c>
      <c r="BF95" s="107">
        <v>15907</v>
      </c>
    </row>
    <row r="96" spans="1:93" x14ac:dyDescent="0.3">
      <c r="A96" s="9"/>
      <c r="B96" t="s">
        <v>105</v>
      </c>
      <c r="C96" s="94">
        <v>4429</v>
      </c>
      <c r="D96" s="104">
        <v>21086</v>
      </c>
      <c r="E96" s="105">
        <v>0.20932366669999999</v>
      </c>
      <c r="F96" s="95">
        <v>0.1823595593</v>
      </c>
      <c r="G96" s="95">
        <v>0.2402747495</v>
      </c>
      <c r="H96" s="95">
        <v>0.64823972230000004</v>
      </c>
      <c r="I96" s="97">
        <v>0.21004457930000001</v>
      </c>
      <c r="J96" s="95">
        <v>0.2039488273</v>
      </c>
      <c r="K96" s="95">
        <v>0.2163225251</v>
      </c>
      <c r="L96" s="95">
        <v>1.0326191775</v>
      </c>
      <c r="M96" s="95">
        <v>0.89960194729999998</v>
      </c>
      <c r="N96" s="95">
        <v>1.1853046437000001</v>
      </c>
      <c r="O96" s="104">
        <v>5930</v>
      </c>
      <c r="P96" s="104">
        <v>21581</v>
      </c>
      <c r="Q96" s="105">
        <v>0.28116394729999999</v>
      </c>
      <c r="R96" s="95">
        <v>0.24525689240000001</v>
      </c>
      <c r="S96" s="95">
        <v>0.3223280067</v>
      </c>
      <c r="T96" s="95">
        <v>1.6140153899999999E-2</v>
      </c>
      <c r="U96" s="97">
        <v>0.27477874060000002</v>
      </c>
      <c r="V96" s="95">
        <v>0.26787334149999997</v>
      </c>
      <c r="W96" s="95">
        <v>0.28186215110000001</v>
      </c>
      <c r="X96" s="95">
        <v>1.182589761</v>
      </c>
      <c r="Y96" s="95">
        <v>1.0315628748000001</v>
      </c>
      <c r="Z96" s="95">
        <v>1.3557278738</v>
      </c>
      <c r="AA96" s="104">
        <v>7721</v>
      </c>
      <c r="AB96" s="104">
        <v>21762</v>
      </c>
      <c r="AC96" s="105">
        <v>0.36152316029999998</v>
      </c>
      <c r="AD96" s="95">
        <v>0.3155773449</v>
      </c>
      <c r="AE96" s="95">
        <v>0.41415835940000001</v>
      </c>
      <c r="AF96" s="95">
        <v>5.0209107999999999E-6</v>
      </c>
      <c r="AG96" s="97">
        <v>0.35479275799999999</v>
      </c>
      <c r="AH96" s="95">
        <v>0.34696654809999999</v>
      </c>
      <c r="AI96" s="95">
        <v>0.3627954967</v>
      </c>
      <c r="AJ96" s="95">
        <v>1.3723224380000001</v>
      </c>
      <c r="AK96" s="95">
        <v>1.1979145982999999</v>
      </c>
      <c r="AL96" s="95">
        <v>1.5721228179</v>
      </c>
      <c r="AM96" s="95">
        <v>4.143258E-4</v>
      </c>
      <c r="AN96" s="95">
        <v>1.285809094</v>
      </c>
      <c r="AO96" s="95">
        <v>1.1183348773999999</v>
      </c>
      <c r="AP96" s="95">
        <v>1.4783631089</v>
      </c>
      <c r="AQ96" s="95">
        <v>4.3423500000000002E-5</v>
      </c>
      <c r="AR96" s="95">
        <v>1.3432019023999999</v>
      </c>
      <c r="AS96" s="95">
        <v>1.1660356327000001</v>
      </c>
      <c r="AT96" s="95">
        <v>1.5472866351000001</v>
      </c>
      <c r="AU96" s="94" t="s">
        <v>28</v>
      </c>
      <c r="AV96" s="94" t="s">
        <v>28</v>
      </c>
      <c r="AW96" s="94">
        <v>3</v>
      </c>
      <c r="AX96" s="94" t="s">
        <v>230</v>
      </c>
      <c r="AY96" s="94" t="s">
        <v>231</v>
      </c>
      <c r="AZ96" s="94" t="s">
        <v>28</v>
      </c>
      <c r="BA96" s="94" t="s">
        <v>28</v>
      </c>
      <c r="BB96" s="94" t="s">
        <v>28</v>
      </c>
      <c r="BC96" s="106" t="s">
        <v>437</v>
      </c>
      <c r="BD96" s="107">
        <v>4429</v>
      </c>
      <c r="BE96" s="107">
        <v>5930</v>
      </c>
      <c r="BF96" s="107">
        <v>7721</v>
      </c>
    </row>
    <row r="97" spans="1:93" x14ac:dyDescent="0.3">
      <c r="A97" s="9"/>
      <c r="B97" t="s">
        <v>106</v>
      </c>
      <c r="C97" s="94">
        <v>1951</v>
      </c>
      <c r="D97" s="104">
        <v>9949</v>
      </c>
      <c r="E97" s="105">
        <v>0.1991295012</v>
      </c>
      <c r="F97" s="95">
        <v>0.17235843710000001</v>
      </c>
      <c r="G97" s="95">
        <v>0.2300587016</v>
      </c>
      <c r="H97" s="95">
        <v>0.80876827330000001</v>
      </c>
      <c r="I97" s="97">
        <v>0.19610011059999999</v>
      </c>
      <c r="J97" s="95">
        <v>0.1875887805</v>
      </c>
      <c r="K97" s="95">
        <v>0.2049976191</v>
      </c>
      <c r="L97" s="95">
        <v>0.98233011569999995</v>
      </c>
      <c r="M97" s="95">
        <v>0.85026519150000002</v>
      </c>
      <c r="N97" s="95">
        <v>1.1349076333999999</v>
      </c>
      <c r="O97" s="104">
        <v>2680</v>
      </c>
      <c r="P97" s="104">
        <v>9942</v>
      </c>
      <c r="Q97" s="105">
        <v>0.26392235660000002</v>
      </c>
      <c r="R97" s="95">
        <v>0.2290391839</v>
      </c>
      <c r="S97" s="95">
        <v>0.3041183133</v>
      </c>
      <c r="T97" s="95">
        <v>0.14881302800000001</v>
      </c>
      <c r="U97" s="97">
        <v>0.26956346809999998</v>
      </c>
      <c r="V97" s="95">
        <v>0.25954857149999999</v>
      </c>
      <c r="W97" s="95">
        <v>0.2799647978</v>
      </c>
      <c r="X97" s="95">
        <v>1.1100707597999999</v>
      </c>
      <c r="Y97" s="95">
        <v>0.96335037400000001</v>
      </c>
      <c r="Z97" s="95">
        <v>1.2791369837</v>
      </c>
      <c r="AA97" s="104">
        <v>3807</v>
      </c>
      <c r="AB97" s="104">
        <v>10657</v>
      </c>
      <c r="AC97" s="105">
        <v>0.34282919849999999</v>
      </c>
      <c r="AD97" s="95">
        <v>0.29823354909999999</v>
      </c>
      <c r="AE97" s="95">
        <v>0.39409335309999999</v>
      </c>
      <c r="AF97" s="95">
        <v>2.1160840000000001E-4</v>
      </c>
      <c r="AG97" s="97">
        <v>0.35722998969999997</v>
      </c>
      <c r="AH97" s="95">
        <v>0.34606071379999997</v>
      </c>
      <c r="AI97" s="95">
        <v>0.36875975929999999</v>
      </c>
      <c r="AJ97" s="95">
        <v>1.3013611662</v>
      </c>
      <c r="AK97" s="95">
        <v>1.1320784837</v>
      </c>
      <c r="AL97" s="95">
        <v>1.4959571348</v>
      </c>
      <c r="AM97" s="95">
        <v>5.2273680000000005E-4</v>
      </c>
      <c r="AN97" s="95">
        <v>1.2989774833000001</v>
      </c>
      <c r="AO97" s="95">
        <v>1.1205059963999999</v>
      </c>
      <c r="AP97" s="95">
        <v>1.5058754772</v>
      </c>
      <c r="AQ97" s="95">
        <v>2.942132E-4</v>
      </c>
      <c r="AR97" s="95">
        <v>1.3253804937</v>
      </c>
      <c r="AS97" s="95">
        <v>1.1379113047</v>
      </c>
      <c r="AT97" s="95">
        <v>1.5437349519000001</v>
      </c>
      <c r="AU97" s="94" t="s">
        <v>28</v>
      </c>
      <c r="AV97" s="94" t="s">
        <v>28</v>
      </c>
      <c r="AW97" s="94">
        <v>3</v>
      </c>
      <c r="AX97" s="94" t="s">
        <v>230</v>
      </c>
      <c r="AY97" s="94" t="s">
        <v>231</v>
      </c>
      <c r="AZ97" s="94" t="s">
        <v>28</v>
      </c>
      <c r="BA97" s="94" t="s">
        <v>28</v>
      </c>
      <c r="BB97" s="94" t="s">
        <v>28</v>
      </c>
      <c r="BC97" s="106" t="s">
        <v>437</v>
      </c>
      <c r="BD97" s="107">
        <v>1951</v>
      </c>
      <c r="BE97" s="107">
        <v>2680</v>
      </c>
      <c r="BF97" s="107">
        <v>3807</v>
      </c>
    </row>
    <row r="98" spans="1:93" x14ac:dyDescent="0.3">
      <c r="A98" s="9"/>
      <c r="B98" t="s">
        <v>107</v>
      </c>
      <c r="C98" s="94">
        <v>5930</v>
      </c>
      <c r="D98" s="104">
        <v>30021</v>
      </c>
      <c r="E98" s="105">
        <v>0.20776712380000001</v>
      </c>
      <c r="F98" s="95">
        <v>0.18126619720000001</v>
      </c>
      <c r="G98" s="95">
        <v>0.23814245789999999</v>
      </c>
      <c r="H98" s="95">
        <v>0.72345286639999995</v>
      </c>
      <c r="I98" s="97">
        <v>0.19752839680000001</v>
      </c>
      <c r="J98" s="95">
        <v>0.19256435769999999</v>
      </c>
      <c r="K98" s="95">
        <v>0.20262040179999999</v>
      </c>
      <c r="L98" s="95">
        <v>1.0249405617</v>
      </c>
      <c r="M98" s="95">
        <v>0.89420825859999997</v>
      </c>
      <c r="N98" s="95">
        <v>1.1747857895</v>
      </c>
      <c r="O98" s="104">
        <v>8216</v>
      </c>
      <c r="P98" s="104">
        <v>33075</v>
      </c>
      <c r="Q98" s="105">
        <v>0.26004130060000002</v>
      </c>
      <c r="R98" s="95">
        <v>0.22711974839999999</v>
      </c>
      <c r="S98" s="95">
        <v>0.29773491079999997</v>
      </c>
      <c r="T98" s="95">
        <v>0.19446588240000001</v>
      </c>
      <c r="U98" s="97">
        <v>0.24840513980000001</v>
      </c>
      <c r="V98" s="95">
        <v>0.24309150730000001</v>
      </c>
      <c r="W98" s="95">
        <v>0.25383492079999997</v>
      </c>
      <c r="X98" s="95">
        <v>1.0937468424000001</v>
      </c>
      <c r="Y98" s="95">
        <v>0.95527713110000001</v>
      </c>
      <c r="Z98" s="95">
        <v>1.2522880704999999</v>
      </c>
      <c r="AA98" s="104">
        <v>9556</v>
      </c>
      <c r="AB98" s="104">
        <v>35737</v>
      </c>
      <c r="AC98" s="105">
        <v>0.27133795240000003</v>
      </c>
      <c r="AD98" s="95">
        <v>0.2370731891</v>
      </c>
      <c r="AE98" s="95">
        <v>0.31055508520000003</v>
      </c>
      <c r="AF98" s="95">
        <v>0.66797256989999998</v>
      </c>
      <c r="AG98" s="97">
        <v>0.26739793490000002</v>
      </c>
      <c r="AH98" s="95">
        <v>0.26209004889999998</v>
      </c>
      <c r="AI98" s="95">
        <v>0.272813317</v>
      </c>
      <c r="AJ98" s="95">
        <v>1.0299842479000001</v>
      </c>
      <c r="AK98" s="95">
        <v>0.89991705239999997</v>
      </c>
      <c r="AL98" s="95">
        <v>1.1788503708</v>
      </c>
      <c r="AM98" s="95">
        <v>0.54411165009999996</v>
      </c>
      <c r="AN98" s="95">
        <v>1.0434417600999999</v>
      </c>
      <c r="AO98" s="95">
        <v>0.90948788800000002</v>
      </c>
      <c r="AP98" s="95">
        <v>1.1971250206999999</v>
      </c>
      <c r="AQ98" s="95">
        <v>1.5292912E-3</v>
      </c>
      <c r="AR98" s="95">
        <v>1.2515998480999999</v>
      </c>
      <c r="AS98" s="95">
        <v>1.0893972804000001</v>
      </c>
      <c r="AT98" s="95">
        <v>1.4379530845999999</v>
      </c>
      <c r="AU98" s="94" t="s">
        <v>28</v>
      </c>
      <c r="AV98" s="94" t="s">
        <v>28</v>
      </c>
      <c r="AW98" s="94" t="s">
        <v>28</v>
      </c>
      <c r="AX98" s="94" t="s">
        <v>230</v>
      </c>
      <c r="AY98" s="94" t="s">
        <v>28</v>
      </c>
      <c r="AZ98" s="94" t="s">
        <v>28</v>
      </c>
      <c r="BA98" s="94" t="s">
        <v>28</v>
      </c>
      <c r="BB98" s="94" t="s">
        <v>28</v>
      </c>
      <c r="BC98" s="106" t="s">
        <v>434</v>
      </c>
      <c r="BD98" s="107">
        <v>5930</v>
      </c>
      <c r="BE98" s="107">
        <v>8216</v>
      </c>
      <c r="BF98" s="107">
        <v>9556</v>
      </c>
    </row>
    <row r="99" spans="1:93" x14ac:dyDescent="0.3">
      <c r="A99" s="9"/>
      <c r="B99" t="s">
        <v>108</v>
      </c>
      <c r="C99" s="94">
        <v>9639</v>
      </c>
      <c r="D99" s="104">
        <v>39355</v>
      </c>
      <c r="E99" s="105">
        <v>0.2063426978</v>
      </c>
      <c r="F99" s="95">
        <v>0.1802377825</v>
      </c>
      <c r="G99" s="95">
        <v>0.23622854409999999</v>
      </c>
      <c r="H99" s="95">
        <v>0.7969661777</v>
      </c>
      <c r="I99" s="97">
        <v>0.24492440600000001</v>
      </c>
      <c r="J99" s="95">
        <v>0.2400833913</v>
      </c>
      <c r="K99" s="95">
        <v>0.24986303439999999</v>
      </c>
      <c r="L99" s="95">
        <v>1.0179136944</v>
      </c>
      <c r="M99" s="95">
        <v>0.88913496319999996</v>
      </c>
      <c r="N99" s="95">
        <v>1.1653442191000001</v>
      </c>
      <c r="O99" s="104">
        <v>11474</v>
      </c>
      <c r="P99" s="104">
        <v>40485</v>
      </c>
      <c r="Q99" s="105">
        <v>0.25554725080000001</v>
      </c>
      <c r="R99" s="95">
        <v>0.2233284784</v>
      </c>
      <c r="S99" s="95">
        <v>0.29241410610000002</v>
      </c>
      <c r="T99" s="95">
        <v>0.29385188670000001</v>
      </c>
      <c r="U99" s="97">
        <v>0.28341360999999998</v>
      </c>
      <c r="V99" s="95">
        <v>0.27827501739999999</v>
      </c>
      <c r="W99" s="95">
        <v>0.28864709119999998</v>
      </c>
      <c r="X99" s="95">
        <v>1.0748446419</v>
      </c>
      <c r="Y99" s="95">
        <v>0.93933085819999995</v>
      </c>
      <c r="Z99" s="95">
        <v>1.2299084972000001</v>
      </c>
      <c r="AA99" s="104">
        <v>13492</v>
      </c>
      <c r="AB99" s="104">
        <v>41826</v>
      </c>
      <c r="AC99" s="105">
        <v>0.28613265989999997</v>
      </c>
      <c r="AD99" s="95">
        <v>0.25012513089999999</v>
      </c>
      <c r="AE99" s="95">
        <v>0.3273237631</v>
      </c>
      <c r="AF99" s="95">
        <v>0.22850761859999999</v>
      </c>
      <c r="AG99" s="97">
        <v>0.32257447519999999</v>
      </c>
      <c r="AH99" s="95">
        <v>0.31717711999999998</v>
      </c>
      <c r="AI99" s="95">
        <v>0.3280636764</v>
      </c>
      <c r="AJ99" s="95">
        <v>1.0861441605</v>
      </c>
      <c r="AK99" s="95">
        <v>0.94946152029999997</v>
      </c>
      <c r="AL99" s="95">
        <v>1.2425033687</v>
      </c>
      <c r="AM99" s="95">
        <v>0.10406648039999999</v>
      </c>
      <c r="AN99" s="95">
        <v>1.1196859252</v>
      </c>
      <c r="AO99" s="95">
        <v>0.9770035614</v>
      </c>
      <c r="AP99" s="95">
        <v>1.283205733</v>
      </c>
      <c r="AQ99" s="95">
        <v>2.2228323000000002E-3</v>
      </c>
      <c r="AR99" s="95">
        <v>1.2384603551</v>
      </c>
      <c r="AS99" s="95">
        <v>1.0798544731999999</v>
      </c>
      <c r="AT99" s="95">
        <v>1.4203618070999999</v>
      </c>
      <c r="AU99" s="94" t="s">
        <v>28</v>
      </c>
      <c r="AV99" s="94" t="s">
        <v>28</v>
      </c>
      <c r="AW99" s="94" t="s">
        <v>28</v>
      </c>
      <c r="AX99" s="94" t="s">
        <v>230</v>
      </c>
      <c r="AY99" s="94" t="s">
        <v>28</v>
      </c>
      <c r="AZ99" s="94" t="s">
        <v>28</v>
      </c>
      <c r="BA99" s="94" t="s">
        <v>28</v>
      </c>
      <c r="BB99" s="94" t="s">
        <v>28</v>
      </c>
      <c r="BC99" s="106" t="s">
        <v>434</v>
      </c>
      <c r="BD99" s="107">
        <v>9639</v>
      </c>
      <c r="BE99" s="107">
        <v>11474</v>
      </c>
      <c r="BF99" s="107">
        <v>13492</v>
      </c>
    </row>
    <row r="100" spans="1:93" x14ac:dyDescent="0.3">
      <c r="A100" s="9"/>
      <c r="B100" t="s">
        <v>109</v>
      </c>
      <c r="C100" s="94">
        <v>2910</v>
      </c>
      <c r="D100" s="104">
        <v>18495</v>
      </c>
      <c r="E100" s="105">
        <v>0.181363143</v>
      </c>
      <c r="F100" s="95">
        <v>0.1577375362</v>
      </c>
      <c r="G100" s="95">
        <v>0.20852734510000001</v>
      </c>
      <c r="H100" s="95">
        <v>0.118115973</v>
      </c>
      <c r="I100" s="97">
        <v>0.15733982160000001</v>
      </c>
      <c r="J100" s="95">
        <v>0.15172579429999999</v>
      </c>
      <c r="K100" s="95">
        <v>0.1631615743</v>
      </c>
      <c r="L100" s="95">
        <v>0.89468650409999995</v>
      </c>
      <c r="M100" s="95">
        <v>0.77813850419999997</v>
      </c>
      <c r="N100" s="95">
        <v>1.0286908260000001</v>
      </c>
      <c r="O100" s="104">
        <v>3547</v>
      </c>
      <c r="P100" s="104">
        <v>19020</v>
      </c>
      <c r="Q100" s="105">
        <v>0.2129665124</v>
      </c>
      <c r="R100" s="95">
        <v>0.1854030089</v>
      </c>
      <c r="S100" s="95">
        <v>0.2446278281</v>
      </c>
      <c r="T100" s="95">
        <v>0.1195051711</v>
      </c>
      <c r="U100" s="97">
        <v>0.18648790749999999</v>
      </c>
      <c r="V100" s="95">
        <v>0.18045062319999999</v>
      </c>
      <c r="W100" s="95">
        <v>0.1927271794</v>
      </c>
      <c r="X100" s="95">
        <v>0.89574790579999997</v>
      </c>
      <c r="Y100" s="95">
        <v>0.77981441819999997</v>
      </c>
      <c r="Z100" s="95">
        <v>1.0289169988</v>
      </c>
      <c r="AA100" s="104">
        <v>3753</v>
      </c>
      <c r="AB100" s="104">
        <v>19133</v>
      </c>
      <c r="AC100" s="105">
        <v>0.21513749239999999</v>
      </c>
      <c r="AD100" s="95">
        <v>0.18726321700000001</v>
      </c>
      <c r="AE100" s="95">
        <v>0.24716087549999999</v>
      </c>
      <c r="AF100" s="95">
        <v>4.2248900000000002E-3</v>
      </c>
      <c r="AG100" s="97">
        <v>0.19615324310000001</v>
      </c>
      <c r="AH100" s="95">
        <v>0.1899769831</v>
      </c>
      <c r="AI100" s="95">
        <v>0.20253029680000001</v>
      </c>
      <c r="AJ100" s="95">
        <v>0.81665032989999997</v>
      </c>
      <c r="AK100" s="95">
        <v>0.71084108209999997</v>
      </c>
      <c r="AL100" s="95">
        <v>0.93820936649999997</v>
      </c>
      <c r="AM100" s="95">
        <v>0.89035747509999996</v>
      </c>
      <c r="AN100" s="95">
        <v>1.0101939973</v>
      </c>
      <c r="AO100" s="95">
        <v>0.87453666740000002</v>
      </c>
      <c r="AP100" s="95">
        <v>1.1668943684999999</v>
      </c>
      <c r="AQ100" s="95">
        <v>2.9851235899999998E-2</v>
      </c>
      <c r="AR100" s="95">
        <v>1.1742546409000001</v>
      </c>
      <c r="AS100" s="95">
        <v>1.0158090276</v>
      </c>
      <c r="AT100" s="95">
        <v>1.3574145576000001</v>
      </c>
      <c r="AU100" s="94" t="s">
        <v>28</v>
      </c>
      <c r="AV100" s="94" t="s">
        <v>28</v>
      </c>
      <c r="AW100" s="94">
        <v>3</v>
      </c>
      <c r="AX100" s="94" t="s">
        <v>28</v>
      </c>
      <c r="AY100" s="94" t="s">
        <v>28</v>
      </c>
      <c r="AZ100" s="94" t="s">
        <v>28</v>
      </c>
      <c r="BA100" s="94" t="s">
        <v>28</v>
      </c>
      <c r="BB100" s="94" t="s">
        <v>28</v>
      </c>
      <c r="BC100" s="106">
        <v>-3</v>
      </c>
      <c r="BD100" s="107">
        <v>2910</v>
      </c>
      <c r="BE100" s="107">
        <v>3547</v>
      </c>
      <c r="BF100" s="107">
        <v>3753</v>
      </c>
    </row>
    <row r="101" spans="1:93" x14ac:dyDescent="0.3">
      <c r="A101" s="9"/>
      <c r="B101" t="s">
        <v>152</v>
      </c>
      <c r="C101" s="94">
        <v>3724</v>
      </c>
      <c r="D101" s="104">
        <v>19672</v>
      </c>
      <c r="E101" s="105">
        <v>0.21480022479999999</v>
      </c>
      <c r="F101" s="95">
        <v>0.18709083739999999</v>
      </c>
      <c r="G101" s="95">
        <v>0.24661355539999999</v>
      </c>
      <c r="H101" s="95">
        <v>0.4110710092</v>
      </c>
      <c r="I101" s="97">
        <v>0.1893045954</v>
      </c>
      <c r="J101" s="95">
        <v>0.18332118450000001</v>
      </c>
      <c r="K101" s="95">
        <v>0.19548329850000001</v>
      </c>
      <c r="L101" s="95">
        <v>1.0596357068</v>
      </c>
      <c r="M101" s="95">
        <v>0.92294191910000001</v>
      </c>
      <c r="N101" s="95">
        <v>1.2165747463000001</v>
      </c>
      <c r="O101" s="104">
        <v>4822</v>
      </c>
      <c r="P101" s="104">
        <v>20926</v>
      </c>
      <c r="Q101" s="105">
        <v>0.25500760680000001</v>
      </c>
      <c r="R101" s="95">
        <v>0.22240682810000001</v>
      </c>
      <c r="S101" s="95">
        <v>0.29238706419999999</v>
      </c>
      <c r="T101" s="95">
        <v>0.31542408039999997</v>
      </c>
      <c r="U101" s="97">
        <v>0.2304310427</v>
      </c>
      <c r="V101" s="95">
        <v>0.2240180477</v>
      </c>
      <c r="W101" s="95">
        <v>0.2370276234</v>
      </c>
      <c r="X101" s="95">
        <v>1.0725748719999999</v>
      </c>
      <c r="Y101" s="95">
        <v>0.93545435060000004</v>
      </c>
      <c r="Z101" s="95">
        <v>1.2297947574000001</v>
      </c>
      <c r="AA101" s="104">
        <v>5487</v>
      </c>
      <c r="AB101" s="104">
        <v>21576</v>
      </c>
      <c r="AC101" s="105">
        <v>0.27158384050000001</v>
      </c>
      <c r="AD101" s="95">
        <v>0.23697079430000001</v>
      </c>
      <c r="AE101" s="95">
        <v>0.31125262770000001</v>
      </c>
      <c r="AF101" s="95">
        <v>0.66157105910000003</v>
      </c>
      <c r="AG101" s="97">
        <v>0.25431034479999998</v>
      </c>
      <c r="AH101" s="95">
        <v>0.24766967770000001</v>
      </c>
      <c r="AI101" s="95">
        <v>0.26112906549999998</v>
      </c>
      <c r="AJ101" s="95">
        <v>1.0309176257999999</v>
      </c>
      <c r="AK101" s="95">
        <v>0.89952836739999997</v>
      </c>
      <c r="AL101" s="95">
        <v>1.1814982048</v>
      </c>
      <c r="AM101" s="95">
        <v>0.37822583589999997</v>
      </c>
      <c r="AN101" s="95">
        <v>1.065002899</v>
      </c>
      <c r="AO101" s="95">
        <v>0.92579562010000005</v>
      </c>
      <c r="AP101" s="95">
        <v>1.2251420833</v>
      </c>
      <c r="AQ101" s="95">
        <v>1.7686937E-2</v>
      </c>
      <c r="AR101" s="95">
        <v>1.1871850088</v>
      </c>
      <c r="AS101" s="95">
        <v>1.0302609929</v>
      </c>
      <c r="AT101" s="95">
        <v>1.3680108777</v>
      </c>
      <c r="AU101" s="94" t="s">
        <v>28</v>
      </c>
      <c r="AV101" s="94" t="s">
        <v>28</v>
      </c>
      <c r="AW101" s="94" t="s">
        <v>28</v>
      </c>
      <c r="AX101" s="94" t="s">
        <v>28</v>
      </c>
      <c r="AY101" s="94" t="s">
        <v>28</v>
      </c>
      <c r="AZ101" s="94" t="s">
        <v>28</v>
      </c>
      <c r="BA101" s="94" t="s">
        <v>28</v>
      </c>
      <c r="BB101" s="94" t="s">
        <v>28</v>
      </c>
      <c r="BC101" s="106" t="s">
        <v>28</v>
      </c>
      <c r="BD101" s="107">
        <v>3724</v>
      </c>
      <c r="BE101" s="107">
        <v>4822</v>
      </c>
      <c r="BF101" s="107">
        <v>5487</v>
      </c>
    </row>
    <row r="102" spans="1:93" x14ac:dyDescent="0.3">
      <c r="A102" s="9"/>
      <c r="B102" t="s">
        <v>153</v>
      </c>
      <c r="C102" s="94">
        <v>2941</v>
      </c>
      <c r="D102" s="104">
        <v>15629</v>
      </c>
      <c r="E102" s="105">
        <v>0.2136718178</v>
      </c>
      <c r="F102" s="95">
        <v>0.18595291950000001</v>
      </c>
      <c r="G102" s="95">
        <v>0.24552260779999999</v>
      </c>
      <c r="H102" s="95">
        <v>0.45761377800000003</v>
      </c>
      <c r="I102" s="97">
        <v>0.18817582699999999</v>
      </c>
      <c r="J102" s="95">
        <v>0.1814963859</v>
      </c>
      <c r="K102" s="95">
        <v>0.1951010852</v>
      </c>
      <c r="L102" s="95">
        <v>1.0540691374</v>
      </c>
      <c r="M102" s="95">
        <v>0.91732843129999997</v>
      </c>
      <c r="N102" s="95">
        <v>1.2111929691000001</v>
      </c>
      <c r="O102" s="104">
        <v>3377</v>
      </c>
      <c r="P102" s="104">
        <v>16743</v>
      </c>
      <c r="Q102" s="105">
        <v>0.2337932989</v>
      </c>
      <c r="R102" s="95">
        <v>0.20360619990000001</v>
      </c>
      <c r="S102" s="95">
        <v>0.268456003</v>
      </c>
      <c r="T102" s="95">
        <v>0.81181465760000004</v>
      </c>
      <c r="U102" s="97">
        <v>0.2016962313</v>
      </c>
      <c r="V102" s="95">
        <v>0.19500698599999999</v>
      </c>
      <c r="W102" s="95">
        <v>0.208614935</v>
      </c>
      <c r="X102" s="95">
        <v>0.98334642159999996</v>
      </c>
      <c r="Y102" s="95">
        <v>0.8563779587</v>
      </c>
      <c r="Z102" s="95">
        <v>1.1291395057</v>
      </c>
      <c r="AA102" s="104">
        <v>3598</v>
      </c>
      <c r="AB102" s="104">
        <v>16724</v>
      </c>
      <c r="AC102" s="105">
        <v>0.23949604220000001</v>
      </c>
      <c r="AD102" s="95">
        <v>0.2086028774</v>
      </c>
      <c r="AE102" s="95">
        <v>0.27496434829999999</v>
      </c>
      <c r="AF102" s="95">
        <v>0.17628910919999999</v>
      </c>
      <c r="AG102" s="97">
        <v>0.21513991869999999</v>
      </c>
      <c r="AH102" s="95">
        <v>0.2082237988</v>
      </c>
      <c r="AI102" s="95">
        <v>0.22228575640000001</v>
      </c>
      <c r="AJ102" s="95">
        <v>0.90911407229999996</v>
      </c>
      <c r="AK102" s="95">
        <v>0.79184528310000002</v>
      </c>
      <c r="AL102" s="95">
        <v>1.0437498512000001</v>
      </c>
      <c r="AM102" s="95">
        <v>0.74157056310000002</v>
      </c>
      <c r="AN102" s="95">
        <v>1.0243922444</v>
      </c>
      <c r="AO102" s="95">
        <v>0.88769034290000004</v>
      </c>
      <c r="AP102" s="95">
        <v>1.1821458675000001</v>
      </c>
      <c r="AQ102" s="95">
        <v>0.2206414303</v>
      </c>
      <c r="AR102" s="95">
        <v>1.094170028</v>
      </c>
      <c r="AS102" s="95">
        <v>0.94741725389999998</v>
      </c>
      <c r="AT102" s="95">
        <v>1.2636544725000001</v>
      </c>
      <c r="AU102" s="94" t="s">
        <v>28</v>
      </c>
      <c r="AV102" s="94" t="s">
        <v>28</v>
      </c>
      <c r="AW102" s="94" t="s">
        <v>28</v>
      </c>
      <c r="AX102" s="94" t="s">
        <v>28</v>
      </c>
      <c r="AY102" s="94" t="s">
        <v>28</v>
      </c>
      <c r="AZ102" s="94" t="s">
        <v>28</v>
      </c>
      <c r="BA102" s="94" t="s">
        <v>28</v>
      </c>
      <c r="BB102" s="94" t="s">
        <v>28</v>
      </c>
      <c r="BC102" s="106" t="s">
        <v>28</v>
      </c>
      <c r="BD102" s="107">
        <v>2941</v>
      </c>
      <c r="BE102" s="107">
        <v>3377</v>
      </c>
      <c r="BF102" s="107">
        <v>3598</v>
      </c>
    </row>
    <row r="103" spans="1:93" x14ac:dyDescent="0.3">
      <c r="A103" s="9"/>
      <c r="B103" t="s">
        <v>110</v>
      </c>
      <c r="C103" s="94">
        <v>8193</v>
      </c>
      <c r="D103" s="104">
        <v>32666</v>
      </c>
      <c r="E103" s="105">
        <v>0.2197926167</v>
      </c>
      <c r="F103" s="95">
        <v>0.1918978717</v>
      </c>
      <c r="G103" s="95">
        <v>0.25174221029999999</v>
      </c>
      <c r="H103" s="95">
        <v>0.24268438880000001</v>
      </c>
      <c r="I103" s="97">
        <v>0.25081124100000002</v>
      </c>
      <c r="J103" s="95">
        <v>0.24543869539999999</v>
      </c>
      <c r="K103" s="95">
        <v>0.25630138940000002</v>
      </c>
      <c r="L103" s="95">
        <v>1.0842637849000001</v>
      </c>
      <c r="M103" s="95">
        <v>0.94665560559999995</v>
      </c>
      <c r="N103" s="95">
        <v>1.2418750265</v>
      </c>
      <c r="O103" s="104">
        <v>9694</v>
      </c>
      <c r="P103" s="104">
        <v>33148</v>
      </c>
      <c r="Q103" s="105">
        <v>0.26144676779999998</v>
      </c>
      <c r="R103" s="95">
        <v>0.2283815381</v>
      </c>
      <c r="S103" s="95">
        <v>0.29929920319999997</v>
      </c>
      <c r="T103" s="95">
        <v>0.16849572209999999</v>
      </c>
      <c r="U103" s="97">
        <v>0.29244599980000002</v>
      </c>
      <c r="V103" s="95">
        <v>0.2866819625</v>
      </c>
      <c r="W103" s="95">
        <v>0.29832592899999999</v>
      </c>
      <c r="X103" s="95">
        <v>1.0996583083</v>
      </c>
      <c r="Y103" s="95">
        <v>0.96058428259999995</v>
      </c>
      <c r="Z103" s="95">
        <v>1.2588675632999999</v>
      </c>
      <c r="AA103" s="104">
        <v>11410</v>
      </c>
      <c r="AB103" s="104">
        <v>32782</v>
      </c>
      <c r="AC103" s="105">
        <v>0.3168789004</v>
      </c>
      <c r="AD103" s="95">
        <v>0.27692765699999999</v>
      </c>
      <c r="AE103" s="95">
        <v>0.36259374950000001</v>
      </c>
      <c r="AF103" s="95">
        <v>7.2269457E-3</v>
      </c>
      <c r="AG103" s="97">
        <v>0.34805686050000001</v>
      </c>
      <c r="AH103" s="95">
        <v>0.34172870430000002</v>
      </c>
      <c r="AI103" s="95">
        <v>0.35450220189999998</v>
      </c>
      <c r="AJ103" s="95">
        <v>1.2028552325999999</v>
      </c>
      <c r="AK103" s="95">
        <v>1.0512024655000001</v>
      </c>
      <c r="AL103" s="95">
        <v>1.3763863367</v>
      </c>
      <c r="AM103" s="95">
        <v>5.9505944999999998E-3</v>
      </c>
      <c r="AN103" s="95">
        <v>1.2120207223999999</v>
      </c>
      <c r="AO103" s="95">
        <v>1.0568221005</v>
      </c>
      <c r="AP103" s="95">
        <v>1.3900108927999999</v>
      </c>
      <c r="AQ103" s="95">
        <v>1.3662404899999999E-2</v>
      </c>
      <c r="AR103" s="95">
        <v>1.1895156975000001</v>
      </c>
      <c r="AS103" s="95">
        <v>1.0362554224</v>
      </c>
      <c r="AT103" s="95">
        <v>1.3654428859000001</v>
      </c>
      <c r="AU103" s="94" t="s">
        <v>28</v>
      </c>
      <c r="AV103" s="94" t="s">
        <v>28</v>
      </c>
      <c r="AW103" s="94" t="s">
        <v>28</v>
      </c>
      <c r="AX103" s="94" t="s">
        <v>28</v>
      </c>
      <c r="AY103" s="94" t="s">
        <v>28</v>
      </c>
      <c r="AZ103" s="94" t="s">
        <v>28</v>
      </c>
      <c r="BA103" s="94" t="s">
        <v>28</v>
      </c>
      <c r="BB103" s="94" t="s">
        <v>28</v>
      </c>
      <c r="BC103" s="106" t="s">
        <v>28</v>
      </c>
      <c r="BD103" s="107">
        <v>8193</v>
      </c>
      <c r="BE103" s="107">
        <v>9694</v>
      </c>
      <c r="BF103" s="107">
        <v>11410</v>
      </c>
    </row>
    <row r="104" spans="1:93" x14ac:dyDescent="0.3">
      <c r="A104" s="9"/>
      <c r="B104" t="s">
        <v>111</v>
      </c>
      <c r="C104" s="94">
        <v>6572</v>
      </c>
      <c r="D104" s="104">
        <v>27060</v>
      </c>
      <c r="E104" s="105">
        <v>0.2255890512</v>
      </c>
      <c r="F104" s="95">
        <v>0.19692395809999999</v>
      </c>
      <c r="G104" s="95">
        <v>0.25842675780000002</v>
      </c>
      <c r="H104" s="95">
        <v>0.1230222831</v>
      </c>
      <c r="I104" s="97">
        <v>0.2428677014</v>
      </c>
      <c r="J104" s="95">
        <v>0.23706634269999999</v>
      </c>
      <c r="K104" s="95">
        <v>0.2488110278</v>
      </c>
      <c r="L104" s="95">
        <v>1.1128583030999999</v>
      </c>
      <c r="M104" s="95">
        <v>0.97144990249999996</v>
      </c>
      <c r="N104" s="95">
        <v>1.2748507148999999</v>
      </c>
      <c r="O104" s="104">
        <v>7979</v>
      </c>
      <c r="P104" s="104">
        <v>28416</v>
      </c>
      <c r="Q104" s="105">
        <v>0.27800752140000001</v>
      </c>
      <c r="R104" s="95">
        <v>0.242810691</v>
      </c>
      <c r="S104" s="95">
        <v>0.31830633829999999</v>
      </c>
      <c r="T104" s="95">
        <v>2.3527431800000002E-2</v>
      </c>
      <c r="U104" s="97">
        <v>0.28079251129999999</v>
      </c>
      <c r="V104" s="95">
        <v>0.27469849689999998</v>
      </c>
      <c r="W104" s="95">
        <v>0.2870217175</v>
      </c>
      <c r="X104" s="95">
        <v>1.1693136742000001</v>
      </c>
      <c r="Y104" s="95">
        <v>1.0212740280999999</v>
      </c>
      <c r="Z104" s="95">
        <v>1.3388125332</v>
      </c>
      <c r="AA104" s="104">
        <v>10034</v>
      </c>
      <c r="AB104" s="104">
        <v>33018</v>
      </c>
      <c r="AC104" s="105">
        <v>0.30526692849999998</v>
      </c>
      <c r="AD104" s="95">
        <v>0.2667599497</v>
      </c>
      <c r="AE104" s="95">
        <v>0.34933241580000002</v>
      </c>
      <c r="AF104" s="95">
        <v>3.2188481400000003E-2</v>
      </c>
      <c r="AG104" s="97">
        <v>0.30389484519999999</v>
      </c>
      <c r="AH104" s="95">
        <v>0.29800651020000002</v>
      </c>
      <c r="AI104" s="95">
        <v>0.30989952840000001</v>
      </c>
      <c r="AJ104" s="95">
        <v>1.1587768131</v>
      </c>
      <c r="AK104" s="95">
        <v>1.0126063962</v>
      </c>
      <c r="AL104" s="95">
        <v>1.3260470284000001</v>
      </c>
      <c r="AM104" s="95">
        <v>0.18161908630000001</v>
      </c>
      <c r="AN104" s="95">
        <v>1.0980527685999999</v>
      </c>
      <c r="AO104" s="95">
        <v>0.95723341770000003</v>
      </c>
      <c r="AP104" s="95">
        <v>1.2595881634999999</v>
      </c>
      <c r="AQ104" s="95">
        <v>3.0581150000000001E-3</v>
      </c>
      <c r="AR104" s="95">
        <v>1.2323626518999999</v>
      </c>
      <c r="AS104" s="95">
        <v>1.0732310742</v>
      </c>
      <c r="AT104" s="95">
        <v>1.4150892033</v>
      </c>
      <c r="AU104" s="94" t="s">
        <v>28</v>
      </c>
      <c r="AV104" s="94" t="s">
        <v>28</v>
      </c>
      <c r="AW104" s="94" t="s">
        <v>28</v>
      </c>
      <c r="AX104" s="94" t="s">
        <v>230</v>
      </c>
      <c r="AY104" s="94" t="s">
        <v>28</v>
      </c>
      <c r="AZ104" s="94" t="s">
        <v>28</v>
      </c>
      <c r="BA104" s="94" t="s">
        <v>28</v>
      </c>
      <c r="BB104" s="94" t="s">
        <v>28</v>
      </c>
      <c r="BC104" s="106" t="s">
        <v>434</v>
      </c>
      <c r="BD104" s="107">
        <v>6572</v>
      </c>
      <c r="BE104" s="107">
        <v>7979</v>
      </c>
      <c r="BF104" s="107">
        <v>10034</v>
      </c>
    </row>
    <row r="105" spans="1:93" x14ac:dyDescent="0.3">
      <c r="A105" s="9"/>
      <c r="B105" s="3" t="s">
        <v>167</v>
      </c>
      <c r="C105" s="100">
        <v>175</v>
      </c>
      <c r="D105" s="101">
        <v>967</v>
      </c>
      <c r="E105" s="96">
        <v>0.20711775769999999</v>
      </c>
      <c r="F105" s="102">
        <v>0.16871523920000001</v>
      </c>
      <c r="G105" s="102">
        <v>0.25426135620000001</v>
      </c>
      <c r="H105" s="102">
        <v>0.83716376609999998</v>
      </c>
      <c r="I105" s="103">
        <v>0.1809720786</v>
      </c>
      <c r="J105" s="102">
        <v>0.15605108270000001</v>
      </c>
      <c r="K105" s="102">
        <v>0.20987289980000001</v>
      </c>
      <c r="L105" s="102">
        <v>1.0217371593</v>
      </c>
      <c r="M105" s="102">
        <v>0.83229285210000004</v>
      </c>
      <c r="N105" s="102">
        <v>1.2543022806999999</v>
      </c>
      <c r="O105" s="101">
        <v>195</v>
      </c>
      <c r="P105" s="101">
        <v>945</v>
      </c>
      <c r="Q105" s="96">
        <v>0.23550967219999999</v>
      </c>
      <c r="R105" s="102">
        <v>0.19290782209999999</v>
      </c>
      <c r="S105" s="102">
        <v>0.28751973419999999</v>
      </c>
      <c r="T105" s="102">
        <v>0.92581701360000002</v>
      </c>
      <c r="U105" s="103">
        <v>0.2063492063</v>
      </c>
      <c r="V105" s="102">
        <v>0.17932754140000001</v>
      </c>
      <c r="W105" s="102">
        <v>0.2374425848</v>
      </c>
      <c r="X105" s="102">
        <v>0.99056557460000005</v>
      </c>
      <c r="Y105" s="102">
        <v>0.81138004139999997</v>
      </c>
      <c r="Z105" s="102">
        <v>1.2093225216000001</v>
      </c>
      <c r="AA105" s="101">
        <v>187</v>
      </c>
      <c r="AB105" s="101">
        <v>902</v>
      </c>
      <c r="AC105" s="96">
        <v>0.2247847704</v>
      </c>
      <c r="AD105" s="102">
        <v>0.1835800487</v>
      </c>
      <c r="AE105" s="102">
        <v>0.27523793229999999</v>
      </c>
      <c r="AF105" s="102">
        <v>0.1245686318</v>
      </c>
      <c r="AG105" s="103">
        <v>0.20731707320000001</v>
      </c>
      <c r="AH105" s="102">
        <v>0.17963420960000001</v>
      </c>
      <c r="AI105" s="102">
        <v>0.2392660559</v>
      </c>
      <c r="AJ105" s="102">
        <v>0.85327087739999996</v>
      </c>
      <c r="AK105" s="102">
        <v>0.69685997389999998</v>
      </c>
      <c r="AL105" s="102">
        <v>1.0447883613</v>
      </c>
      <c r="AM105" s="102">
        <v>0.7161756534</v>
      </c>
      <c r="AN105" s="102">
        <v>0.95446088600000001</v>
      </c>
      <c r="AO105" s="102">
        <v>0.74240002000000005</v>
      </c>
      <c r="AP105" s="102">
        <v>1.2270953104</v>
      </c>
      <c r="AQ105" s="102">
        <v>0.32025434460000002</v>
      </c>
      <c r="AR105" s="102">
        <v>1.1370810253000001</v>
      </c>
      <c r="AS105" s="102">
        <v>0.88262259740000004</v>
      </c>
      <c r="AT105" s="102">
        <v>1.4648993373999999</v>
      </c>
      <c r="AU105" s="100" t="s">
        <v>28</v>
      </c>
      <c r="AV105" s="100" t="s">
        <v>28</v>
      </c>
      <c r="AW105" s="100" t="s">
        <v>28</v>
      </c>
      <c r="AX105" s="100" t="s">
        <v>28</v>
      </c>
      <c r="AY105" s="100" t="s">
        <v>28</v>
      </c>
      <c r="AZ105" s="100" t="s">
        <v>28</v>
      </c>
      <c r="BA105" s="100" t="s">
        <v>28</v>
      </c>
      <c r="BB105" s="100" t="s">
        <v>28</v>
      </c>
      <c r="BC105" s="98" t="s">
        <v>28</v>
      </c>
      <c r="BD105" s="99">
        <v>175</v>
      </c>
      <c r="BE105" s="99">
        <v>195</v>
      </c>
      <c r="BF105" s="99">
        <v>187</v>
      </c>
      <c r="CO105" s="4"/>
    </row>
    <row r="106" spans="1:93" x14ac:dyDescent="0.3">
      <c r="A106" s="9"/>
      <c r="B106" t="s">
        <v>115</v>
      </c>
      <c r="C106" s="94">
        <v>7024</v>
      </c>
      <c r="D106" s="104">
        <v>39407</v>
      </c>
      <c r="E106" s="105">
        <v>0.19959790229999999</v>
      </c>
      <c r="F106" s="95">
        <v>0.1742719566</v>
      </c>
      <c r="G106" s="95">
        <v>0.22860432259999999</v>
      </c>
      <c r="H106" s="95">
        <v>0.8230842089</v>
      </c>
      <c r="I106" s="97">
        <v>0.17824244419999999</v>
      </c>
      <c r="J106" s="95">
        <v>0.17412243050000001</v>
      </c>
      <c r="K106" s="95">
        <v>0.18245994400000001</v>
      </c>
      <c r="L106" s="95">
        <v>0.98464079540000005</v>
      </c>
      <c r="M106" s="95">
        <v>0.85970481679999999</v>
      </c>
      <c r="N106" s="95">
        <v>1.1277330044</v>
      </c>
      <c r="O106" s="104">
        <v>8804</v>
      </c>
      <c r="P106" s="104">
        <v>39892</v>
      </c>
      <c r="Q106" s="105">
        <v>0.24487223029999999</v>
      </c>
      <c r="R106" s="95">
        <v>0.21392400659999999</v>
      </c>
      <c r="S106" s="95">
        <v>0.28029770999999998</v>
      </c>
      <c r="T106" s="95">
        <v>0.66865147670000002</v>
      </c>
      <c r="U106" s="97">
        <v>0.2206958789</v>
      </c>
      <c r="V106" s="95">
        <v>0.216133679</v>
      </c>
      <c r="W106" s="95">
        <v>0.2253543787</v>
      </c>
      <c r="X106" s="95">
        <v>1.0299449666</v>
      </c>
      <c r="Y106" s="95">
        <v>0.89977517490000003</v>
      </c>
      <c r="Z106" s="95">
        <v>1.1789463233999999</v>
      </c>
      <c r="AA106" s="104">
        <v>10729</v>
      </c>
      <c r="AB106" s="104">
        <v>38103</v>
      </c>
      <c r="AC106" s="105">
        <v>0.30374367930000001</v>
      </c>
      <c r="AD106" s="95">
        <v>0.26547110660000001</v>
      </c>
      <c r="AE106" s="95">
        <v>0.3475339516</v>
      </c>
      <c r="AF106" s="95">
        <v>3.8284575799999998E-2</v>
      </c>
      <c r="AG106" s="97">
        <v>0.2815788783</v>
      </c>
      <c r="AH106" s="95">
        <v>0.27630091759999997</v>
      </c>
      <c r="AI106" s="95">
        <v>0.28695765969999998</v>
      </c>
      <c r="AJ106" s="95">
        <v>1.1529946411000001</v>
      </c>
      <c r="AK106" s="95">
        <v>1.0077140172000001</v>
      </c>
      <c r="AL106" s="95">
        <v>1.3192201554</v>
      </c>
      <c r="AM106" s="95">
        <v>2.0284201E-3</v>
      </c>
      <c r="AN106" s="95">
        <v>1.2404170081000001</v>
      </c>
      <c r="AO106" s="95">
        <v>1.0817881975000001</v>
      </c>
      <c r="AP106" s="95">
        <v>1.4223064714</v>
      </c>
      <c r="AQ106" s="95">
        <v>3.6407898E-3</v>
      </c>
      <c r="AR106" s="95">
        <v>1.2268276747</v>
      </c>
      <c r="AS106" s="95">
        <v>1.0689033784999999</v>
      </c>
      <c r="AT106" s="95">
        <v>1.4080843728000001</v>
      </c>
      <c r="AU106" s="94" t="s">
        <v>28</v>
      </c>
      <c r="AV106" s="94" t="s">
        <v>28</v>
      </c>
      <c r="AW106" s="94" t="s">
        <v>28</v>
      </c>
      <c r="AX106" s="94" t="s">
        <v>230</v>
      </c>
      <c r="AY106" s="94" t="s">
        <v>231</v>
      </c>
      <c r="AZ106" s="94" t="s">
        <v>28</v>
      </c>
      <c r="BA106" s="94" t="s">
        <v>28</v>
      </c>
      <c r="BB106" s="94" t="s">
        <v>28</v>
      </c>
      <c r="BC106" s="106" t="s">
        <v>235</v>
      </c>
      <c r="BD106" s="107">
        <v>7024</v>
      </c>
      <c r="BE106" s="107">
        <v>8804</v>
      </c>
      <c r="BF106" s="107">
        <v>10729</v>
      </c>
    </row>
    <row r="107" spans="1:93" x14ac:dyDescent="0.3">
      <c r="A107" s="9"/>
      <c r="B107" t="s">
        <v>116</v>
      </c>
      <c r="C107" s="94">
        <v>6722</v>
      </c>
      <c r="D107" s="104">
        <v>36152</v>
      </c>
      <c r="E107" s="105">
        <v>0.21860673799999999</v>
      </c>
      <c r="F107" s="95">
        <v>0.1908409824</v>
      </c>
      <c r="G107" s="95">
        <v>0.25041217710000002</v>
      </c>
      <c r="H107" s="95">
        <v>0.27603417120000001</v>
      </c>
      <c r="I107" s="97">
        <v>0.18593715420000001</v>
      </c>
      <c r="J107" s="95">
        <v>0.1815449317</v>
      </c>
      <c r="K107" s="95">
        <v>0.19043564029999999</v>
      </c>
      <c r="L107" s="95">
        <v>1.0784137002</v>
      </c>
      <c r="M107" s="95">
        <v>0.9414418417</v>
      </c>
      <c r="N107" s="95">
        <v>1.2353138105000001</v>
      </c>
      <c r="O107" s="104">
        <v>8179</v>
      </c>
      <c r="P107" s="104">
        <v>37602</v>
      </c>
      <c r="Q107" s="105">
        <v>0.25422932310000002</v>
      </c>
      <c r="R107" s="95">
        <v>0.22203753909999999</v>
      </c>
      <c r="S107" s="95">
        <v>0.29108838529999997</v>
      </c>
      <c r="T107" s="95">
        <v>0.33204703590000001</v>
      </c>
      <c r="U107" s="97">
        <v>0.21751502580000001</v>
      </c>
      <c r="V107" s="95">
        <v>0.21285176459999999</v>
      </c>
      <c r="W107" s="95">
        <v>0.2222804521</v>
      </c>
      <c r="X107" s="95">
        <v>1.0693013713999999</v>
      </c>
      <c r="Y107" s="95">
        <v>0.9339011022</v>
      </c>
      <c r="Z107" s="95">
        <v>1.2243324484</v>
      </c>
      <c r="AA107" s="104">
        <v>7576</v>
      </c>
      <c r="AB107" s="104">
        <v>35103</v>
      </c>
      <c r="AC107" s="105">
        <v>0.23961765190000001</v>
      </c>
      <c r="AD107" s="95">
        <v>0.2092331023</v>
      </c>
      <c r="AE107" s="95">
        <v>0.27441460480000002</v>
      </c>
      <c r="AF107" s="95">
        <v>0.17070147939999999</v>
      </c>
      <c r="AG107" s="97">
        <v>0.21582200949999999</v>
      </c>
      <c r="AH107" s="95">
        <v>0.21101645720000001</v>
      </c>
      <c r="AI107" s="95">
        <v>0.22073700039999999</v>
      </c>
      <c r="AJ107" s="95">
        <v>0.90957569599999999</v>
      </c>
      <c r="AK107" s="95">
        <v>0.79423758310000003</v>
      </c>
      <c r="AL107" s="95">
        <v>1.0416630546000001</v>
      </c>
      <c r="AM107" s="95">
        <v>0.40055797869999998</v>
      </c>
      <c r="AN107" s="95">
        <v>0.94252562579999999</v>
      </c>
      <c r="AO107" s="95">
        <v>0.82102477640000004</v>
      </c>
      <c r="AP107" s="95">
        <v>1.0820070002</v>
      </c>
      <c r="AQ107" s="95">
        <v>3.2291877500000003E-2</v>
      </c>
      <c r="AR107" s="95">
        <v>1.1629528232999999</v>
      </c>
      <c r="AS107" s="95">
        <v>1.0128322415</v>
      </c>
      <c r="AT107" s="95">
        <v>1.3353240683000001</v>
      </c>
      <c r="AU107" s="94" t="s">
        <v>28</v>
      </c>
      <c r="AV107" s="94" t="s">
        <v>28</v>
      </c>
      <c r="AW107" s="94" t="s">
        <v>28</v>
      </c>
      <c r="AX107" s="94" t="s">
        <v>28</v>
      </c>
      <c r="AY107" s="94" t="s">
        <v>28</v>
      </c>
      <c r="AZ107" s="94" t="s">
        <v>28</v>
      </c>
      <c r="BA107" s="94" t="s">
        <v>28</v>
      </c>
      <c r="BB107" s="94" t="s">
        <v>28</v>
      </c>
      <c r="BC107" s="106" t="s">
        <v>28</v>
      </c>
      <c r="BD107" s="107">
        <v>6722</v>
      </c>
      <c r="BE107" s="107">
        <v>8179</v>
      </c>
      <c r="BF107" s="107">
        <v>7576</v>
      </c>
    </row>
    <row r="108" spans="1:93" x14ac:dyDescent="0.3">
      <c r="A108" s="9"/>
      <c r="B108" t="s">
        <v>117</v>
      </c>
      <c r="C108" s="94">
        <v>5468</v>
      </c>
      <c r="D108" s="104">
        <v>30222</v>
      </c>
      <c r="E108" s="105">
        <v>0.20663653209999999</v>
      </c>
      <c r="F108" s="95">
        <v>0.18026789579999999</v>
      </c>
      <c r="G108" s="95">
        <v>0.2368622333</v>
      </c>
      <c r="H108" s="95">
        <v>0.78305631090000005</v>
      </c>
      <c r="I108" s="97">
        <v>0.18092780089999999</v>
      </c>
      <c r="J108" s="95">
        <v>0.17619523919999999</v>
      </c>
      <c r="K108" s="95">
        <v>0.18578747809999999</v>
      </c>
      <c r="L108" s="95">
        <v>1.0193632147</v>
      </c>
      <c r="M108" s="95">
        <v>0.889283516</v>
      </c>
      <c r="N108" s="95">
        <v>1.1684702852</v>
      </c>
      <c r="O108" s="104">
        <v>6135</v>
      </c>
      <c r="P108" s="104">
        <v>31789</v>
      </c>
      <c r="Q108" s="105">
        <v>0.2214942181</v>
      </c>
      <c r="R108" s="95">
        <v>0.1932980933</v>
      </c>
      <c r="S108" s="95">
        <v>0.2538032724</v>
      </c>
      <c r="T108" s="95">
        <v>0.30791220409999998</v>
      </c>
      <c r="U108" s="97">
        <v>0.19299128630000001</v>
      </c>
      <c r="V108" s="95">
        <v>0.1882219698</v>
      </c>
      <c r="W108" s="95">
        <v>0.1978814515</v>
      </c>
      <c r="X108" s="95">
        <v>0.93161586669999996</v>
      </c>
      <c r="Y108" s="95">
        <v>0.81302154209999999</v>
      </c>
      <c r="Z108" s="95">
        <v>1.0675093808</v>
      </c>
      <c r="AA108" s="104">
        <v>6716</v>
      </c>
      <c r="AB108" s="104">
        <v>31211</v>
      </c>
      <c r="AC108" s="105">
        <v>0.23963333170000001</v>
      </c>
      <c r="AD108" s="95">
        <v>0.20917237399999999</v>
      </c>
      <c r="AE108" s="95">
        <v>0.27453019989999999</v>
      </c>
      <c r="AF108" s="95">
        <v>0.1721193721</v>
      </c>
      <c r="AG108" s="97">
        <v>0.2151805453</v>
      </c>
      <c r="AH108" s="95">
        <v>0.2100952901</v>
      </c>
      <c r="AI108" s="95">
        <v>0.22038888670000001</v>
      </c>
      <c r="AJ108" s="95">
        <v>0.90963521589999996</v>
      </c>
      <c r="AK108" s="95">
        <v>0.79400706180000002</v>
      </c>
      <c r="AL108" s="95">
        <v>1.0421018474999999</v>
      </c>
      <c r="AM108" s="95">
        <v>0.26743390709999998</v>
      </c>
      <c r="AN108" s="95">
        <v>1.0818942986</v>
      </c>
      <c r="AO108" s="95">
        <v>0.94138795239999995</v>
      </c>
      <c r="AP108" s="95">
        <v>1.243371843</v>
      </c>
      <c r="AQ108" s="95">
        <v>0.3297351308</v>
      </c>
      <c r="AR108" s="95">
        <v>1.0719025134</v>
      </c>
      <c r="AS108" s="95">
        <v>0.93221184570000004</v>
      </c>
      <c r="AT108" s="95">
        <v>1.2325256361000001</v>
      </c>
      <c r="AU108" s="94" t="s">
        <v>28</v>
      </c>
      <c r="AV108" s="94" t="s">
        <v>28</v>
      </c>
      <c r="AW108" s="94" t="s">
        <v>28</v>
      </c>
      <c r="AX108" s="94" t="s">
        <v>28</v>
      </c>
      <c r="AY108" s="94" t="s">
        <v>28</v>
      </c>
      <c r="AZ108" s="94" t="s">
        <v>28</v>
      </c>
      <c r="BA108" s="94" t="s">
        <v>28</v>
      </c>
      <c r="BB108" s="94" t="s">
        <v>28</v>
      </c>
      <c r="BC108" s="106" t="s">
        <v>28</v>
      </c>
      <c r="BD108" s="107">
        <v>5468</v>
      </c>
      <c r="BE108" s="107">
        <v>6135</v>
      </c>
      <c r="BF108" s="107">
        <v>6716</v>
      </c>
    </row>
    <row r="109" spans="1:93" x14ac:dyDescent="0.3">
      <c r="A109" s="9"/>
      <c r="B109" t="s">
        <v>118</v>
      </c>
      <c r="C109" s="94">
        <v>2828</v>
      </c>
      <c r="D109" s="104">
        <v>16821</v>
      </c>
      <c r="E109" s="105">
        <v>0.1983060475</v>
      </c>
      <c r="F109" s="95">
        <v>0.17253917560000001</v>
      </c>
      <c r="G109" s="95">
        <v>0.22792092489999999</v>
      </c>
      <c r="H109" s="95">
        <v>0.75702154030000002</v>
      </c>
      <c r="I109" s="97">
        <v>0.16812317939999999</v>
      </c>
      <c r="J109" s="95">
        <v>0.16203962520000001</v>
      </c>
      <c r="K109" s="95">
        <v>0.17443513220000001</v>
      </c>
      <c r="L109" s="95">
        <v>0.97826791830000004</v>
      </c>
      <c r="M109" s="95">
        <v>0.85115679639999997</v>
      </c>
      <c r="N109" s="95">
        <v>1.1243617204</v>
      </c>
      <c r="O109" s="104">
        <v>3122</v>
      </c>
      <c r="P109" s="104">
        <v>17227</v>
      </c>
      <c r="Q109" s="105">
        <v>0.21092730430000001</v>
      </c>
      <c r="R109" s="95">
        <v>0.1836127461</v>
      </c>
      <c r="S109" s="95">
        <v>0.24230522460000001</v>
      </c>
      <c r="T109" s="95">
        <v>9.0662660800000003E-2</v>
      </c>
      <c r="U109" s="97">
        <v>0.18122714340000001</v>
      </c>
      <c r="V109" s="95">
        <v>0.1749803073</v>
      </c>
      <c r="W109" s="95">
        <v>0.18769699309999999</v>
      </c>
      <c r="X109" s="95">
        <v>0.88717089360000001</v>
      </c>
      <c r="Y109" s="95">
        <v>0.77228448260000004</v>
      </c>
      <c r="Z109" s="95">
        <v>1.019148011</v>
      </c>
      <c r="AA109" s="104">
        <v>2737</v>
      </c>
      <c r="AB109" s="104">
        <v>16153</v>
      </c>
      <c r="AC109" s="105">
        <v>0.19008362919999999</v>
      </c>
      <c r="AD109" s="95">
        <v>0.16530861869999999</v>
      </c>
      <c r="AE109" s="95">
        <v>0.21857170170000001</v>
      </c>
      <c r="AF109" s="95">
        <v>4.6414980999999998E-6</v>
      </c>
      <c r="AG109" s="97">
        <v>0.1694422089</v>
      </c>
      <c r="AH109" s="95">
        <v>0.16321171379999999</v>
      </c>
      <c r="AI109" s="95">
        <v>0.17591054880000001</v>
      </c>
      <c r="AJ109" s="95">
        <v>0.72154721489999996</v>
      </c>
      <c r="AK109" s="95">
        <v>0.62750260980000006</v>
      </c>
      <c r="AL109" s="95">
        <v>0.82968640319999998</v>
      </c>
      <c r="AM109" s="95">
        <v>0.15999957770000001</v>
      </c>
      <c r="AN109" s="95">
        <v>0.90118076390000001</v>
      </c>
      <c r="AO109" s="95">
        <v>0.77943187069999997</v>
      </c>
      <c r="AP109" s="95">
        <v>1.0419470896</v>
      </c>
      <c r="AQ109" s="95">
        <v>0.4031756386</v>
      </c>
      <c r="AR109" s="95">
        <v>1.0636453449000001</v>
      </c>
      <c r="AS109" s="95">
        <v>0.92038618699999997</v>
      </c>
      <c r="AT109" s="95">
        <v>1.2292029537</v>
      </c>
      <c r="AU109" s="94" t="s">
        <v>28</v>
      </c>
      <c r="AV109" s="94" t="s">
        <v>28</v>
      </c>
      <c r="AW109" s="94">
        <v>3</v>
      </c>
      <c r="AX109" s="94" t="s">
        <v>28</v>
      </c>
      <c r="AY109" s="94" t="s">
        <v>28</v>
      </c>
      <c r="AZ109" s="94" t="s">
        <v>28</v>
      </c>
      <c r="BA109" s="94" t="s">
        <v>28</v>
      </c>
      <c r="BB109" s="94" t="s">
        <v>28</v>
      </c>
      <c r="BC109" s="106">
        <v>-3</v>
      </c>
      <c r="BD109" s="107">
        <v>2828</v>
      </c>
      <c r="BE109" s="107">
        <v>3122</v>
      </c>
      <c r="BF109" s="107">
        <v>2737</v>
      </c>
      <c r="CO109" s="4"/>
    </row>
    <row r="110" spans="1:93" s="3" customFormat="1" x14ac:dyDescent="0.3">
      <c r="A110" s="9" t="s">
        <v>239</v>
      </c>
      <c r="B110" s="3" t="s">
        <v>200</v>
      </c>
      <c r="C110" s="100">
        <v>8864</v>
      </c>
      <c r="D110" s="101">
        <v>66768</v>
      </c>
      <c r="E110" s="96">
        <v>0.15645955619999999</v>
      </c>
      <c r="F110" s="102">
        <v>0.1280206592</v>
      </c>
      <c r="G110" s="102">
        <v>0.19121595599999999</v>
      </c>
      <c r="H110" s="102">
        <v>7.5575036000000003E-3</v>
      </c>
      <c r="I110" s="103">
        <v>0.1327582075</v>
      </c>
      <c r="J110" s="102">
        <v>0.13002305259999999</v>
      </c>
      <c r="K110" s="102">
        <v>0.13555089889999999</v>
      </c>
      <c r="L110" s="102">
        <v>0.76078480940000004</v>
      </c>
      <c r="M110" s="102">
        <v>0.62250063310000003</v>
      </c>
      <c r="N110" s="102">
        <v>0.92978785129999997</v>
      </c>
      <c r="O110" s="101">
        <v>11050</v>
      </c>
      <c r="P110" s="101">
        <v>76533</v>
      </c>
      <c r="Q110" s="96">
        <v>0.1630320623</v>
      </c>
      <c r="R110" s="102">
        <v>0.13344314190000001</v>
      </c>
      <c r="S110" s="102">
        <v>0.19918186099999999</v>
      </c>
      <c r="T110" s="102">
        <v>2.4855100000000001E-4</v>
      </c>
      <c r="U110" s="103">
        <v>0.1443821619</v>
      </c>
      <c r="V110" s="102">
        <v>0.1417150697</v>
      </c>
      <c r="W110" s="102">
        <v>0.1470994491</v>
      </c>
      <c r="X110" s="102">
        <v>0.68772511530000002</v>
      </c>
      <c r="Y110" s="102">
        <v>0.56290890790000003</v>
      </c>
      <c r="Z110" s="102">
        <v>0.84021735590000002</v>
      </c>
      <c r="AA110" s="101">
        <v>14930</v>
      </c>
      <c r="AB110" s="101">
        <v>86490</v>
      </c>
      <c r="AC110" s="96">
        <v>0.1879930675</v>
      </c>
      <c r="AD110" s="102">
        <v>0.15391975120000001</v>
      </c>
      <c r="AE110" s="102">
        <v>0.22960921619999999</v>
      </c>
      <c r="AF110" s="102">
        <v>9.4282179999999999E-4</v>
      </c>
      <c r="AG110" s="103">
        <v>0.17262111229999999</v>
      </c>
      <c r="AH110" s="102">
        <v>0.1698742708</v>
      </c>
      <c r="AI110" s="102">
        <v>0.1754123698</v>
      </c>
      <c r="AJ110" s="102">
        <v>0.71361155529999998</v>
      </c>
      <c r="AK110" s="102">
        <v>0.58427108260000005</v>
      </c>
      <c r="AL110" s="102">
        <v>0.87158421340000003</v>
      </c>
      <c r="AM110" s="102">
        <v>0.1649068296</v>
      </c>
      <c r="AN110" s="102">
        <v>1.1531048852000001</v>
      </c>
      <c r="AO110" s="102">
        <v>0.94308930800000002</v>
      </c>
      <c r="AP110" s="102">
        <v>1.4098886128999999</v>
      </c>
      <c r="AQ110" s="102">
        <v>0.68920334660000004</v>
      </c>
      <c r="AR110" s="102">
        <v>1.0420077000000001</v>
      </c>
      <c r="AS110" s="102">
        <v>0.85170866990000005</v>
      </c>
      <c r="AT110" s="102">
        <v>1.2748256361000001</v>
      </c>
      <c r="AU110" s="100">
        <v>1</v>
      </c>
      <c r="AV110" s="100">
        <v>2</v>
      </c>
      <c r="AW110" s="100">
        <v>3</v>
      </c>
      <c r="AX110" s="100" t="s">
        <v>28</v>
      </c>
      <c r="AY110" s="100" t="s">
        <v>28</v>
      </c>
      <c r="AZ110" s="100" t="s">
        <v>28</v>
      </c>
      <c r="BA110" s="100" t="s">
        <v>28</v>
      </c>
      <c r="BB110" s="100" t="s">
        <v>28</v>
      </c>
      <c r="BC110" s="98" t="s">
        <v>233</v>
      </c>
      <c r="BD110" s="99">
        <v>8864</v>
      </c>
      <c r="BE110" s="99">
        <v>11050</v>
      </c>
      <c r="BF110" s="99">
        <v>14930</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201</v>
      </c>
      <c r="C111" s="94">
        <v>5139</v>
      </c>
      <c r="D111" s="104">
        <v>29106</v>
      </c>
      <c r="E111" s="105">
        <v>0.18003152110000001</v>
      </c>
      <c r="F111" s="95">
        <v>0.14718258179999999</v>
      </c>
      <c r="G111" s="95">
        <v>0.22021184969999999</v>
      </c>
      <c r="H111" s="95">
        <v>0.1954489623</v>
      </c>
      <c r="I111" s="97">
        <v>0.1765615337</v>
      </c>
      <c r="J111" s="95">
        <v>0.17179962069999999</v>
      </c>
      <c r="K111" s="95">
        <v>0.18145543659999999</v>
      </c>
      <c r="L111" s="95">
        <v>0.87540352119999998</v>
      </c>
      <c r="M111" s="95">
        <v>0.71567550820000003</v>
      </c>
      <c r="N111" s="95">
        <v>1.0707804250999999</v>
      </c>
      <c r="O111" s="104">
        <v>6354</v>
      </c>
      <c r="P111" s="104">
        <v>30589</v>
      </c>
      <c r="Q111" s="105">
        <v>0.20888449610000001</v>
      </c>
      <c r="R111" s="95">
        <v>0.17084892970000001</v>
      </c>
      <c r="S111" s="95">
        <v>0.25538780239999997</v>
      </c>
      <c r="T111" s="95">
        <v>0.21727514840000001</v>
      </c>
      <c r="U111" s="97">
        <v>0.20772172999999999</v>
      </c>
      <c r="V111" s="95">
        <v>0.2026765331</v>
      </c>
      <c r="W111" s="95">
        <v>0.2128925163</v>
      </c>
      <c r="X111" s="95">
        <v>0.88114639610000001</v>
      </c>
      <c r="Y111" s="95">
        <v>0.72069934099999999</v>
      </c>
      <c r="Z111" s="95">
        <v>1.0773132805000001</v>
      </c>
      <c r="AA111" s="104">
        <v>8240</v>
      </c>
      <c r="AB111" s="104">
        <v>33045</v>
      </c>
      <c r="AC111" s="105">
        <v>0.24369133509999999</v>
      </c>
      <c r="AD111" s="95">
        <v>0.19940528869999999</v>
      </c>
      <c r="AE111" s="95">
        <v>0.2978128974</v>
      </c>
      <c r="AF111" s="95">
        <v>0.44638807339999997</v>
      </c>
      <c r="AG111" s="97">
        <v>0.24935693749999999</v>
      </c>
      <c r="AH111" s="95">
        <v>0.2440306351</v>
      </c>
      <c r="AI111" s="95">
        <v>0.2547994938</v>
      </c>
      <c r="AJ111" s="95">
        <v>0.92503917800000002</v>
      </c>
      <c r="AK111" s="95">
        <v>0.75693173219999998</v>
      </c>
      <c r="AL111" s="95">
        <v>1.1304817126</v>
      </c>
      <c r="AM111" s="95">
        <v>0.13554002449999999</v>
      </c>
      <c r="AN111" s="95">
        <v>1.1666319886000001</v>
      </c>
      <c r="AO111" s="95">
        <v>0.95288840460000002</v>
      </c>
      <c r="AP111" s="95">
        <v>1.4283206621</v>
      </c>
      <c r="AQ111" s="95">
        <v>0.15173686359999999</v>
      </c>
      <c r="AR111" s="95">
        <v>1.1602662402999999</v>
      </c>
      <c r="AS111" s="95">
        <v>0.94686047080000002</v>
      </c>
      <c r="AT111" s="95">
        <v>1.4217699333</v>
      </c>
      <c r="AU111" s="94" t="s">
        <v>28</v>
      </c>
      <c r="AV111" s="94" t="s">
        <v>28</v>
      </c>
      <c r="AW111" s="94" t="s">
        <v>28</v>
      </c>
      <c r="AX111" s="94" t="s">
        <v>28</v>
      </c>
      <c r="AY111" s="94" t="s">
        <v>28</v>
      </c>
      <c r="AZ111" s="94" t="s">
        <v>28</v>
      </c>
      <c r="BA111" s="94" t="s">
        <v>28</v>
      </c>
      <c r="BB111" s="94" t="s">
        <v>28</v>
      </c>
      <c r="BC111" s="106" t="s">
        <v>28</v>
      </c>
      <c r="BD111" s="107">
        <v>5139</v>
      </c>
      <c r="BE111" s="107">
        <v>6354</v>
      </c>
      <c r="BF111" s="107">
        <v>8240</v>
      </c>
    </row>
    <row r="112" spans="1:93" x14ac:dyDescent="0.3">
      <c r="A112" s="9"/>
      <c r="B112" t="s">
        <v>202</v>
      </c>
      <c r="C112" s="94">
        <v>6023</v>
      </c>
      <c r="D112" s="104">
        <v>49361</v>
      </c>
      <c r="E112" s="105">
        <v>0.13502027850000001</v>
      </c>
      <c r="F112" s="95">
        <v>0.1104248791</v>
      </c>
      <c r="G112" s="95">
        <v>0.16509391500000001</v>
      </c>
      <c r="H112" s="95">
        <v>4.1101299999999999E-5</v>
      </c>
      <c r="I112" s="97">
        <v>0.122019408</v>
      </c>
      <c r="J112" s="95">
        <v>0.1189764348</v>
      </c>
      <c r="K112" s="95">
        <v>0.12514020919999999</v>
      </c>
      <c r="L112" s="95">
        <v>0.65653629150000004</v>
      </c>
      <c r="M112" s="95">
        <v>0.53694112780000003</v>
      </c>
      <c r="N112" s="95">
        <v>0.80276939079999998</v>
      </c>
      <c r="O112" s="104">
        <v>7241</v>
      </c>
      <c r="P112" s="104">
        <v>53311</v>
      </c>
      <c r="Q112" s="105">
        <v>0.14840258319999999</v>
      </c>
      <c r="R112" s="95">
        <v>0.1214149872</v>
      </c>
      <c r="S112" s="95">
        <v>0.18138886479999999</v>
      </c>
      <c r="T112" s="95">
        <v>4.7908705000000003E-6</v>
      </c>
      <c r="U112" s="97">
        <v>0.135825627</v>
      </c>
      <c r="V112" s="95">
        <v>0.13273292119999999</v>
      </c>
      <c r="W112" s="95">
        <v>0.1389903935</v>
      </c>
      <c r="X112" s="95">
        <v>0.62601295830000003</v>
      </c>
      <c r="Y112" s="95">
        <v>0.51217002879999995</v>
      </c>
      <c r="Z112" s="95">
        <v>0.76516039950000003</v>
      </c>
      <c r="AA112" s="104">
        <v>8840</v>
      </c>
      <c r="AB112" s="104">
        <v>57900</v>
      </c>
      <c r="AC112" s="105">
        <v>0.16267977040000001</v>
      </c>
      <c r="AD112" s="95">
        <v>0.13312769599999999</v>
      </c>
      <c r="AE112" s="95">
        <v>0.19879190050000001</v>
      </c>
      <c r="AF112" s="95">
        <v>2.4446199E-6</v>
      </c>
      <c r="AG112" s="97">
        <v>0.1526770294</v>
      </c>
      <c r="AH112" s="95">
        <v>0.14952727360000001</v>
      </c>
      <c r="AI112" s="95">
        <v>0.15589313399999999</v>
      </c>
      <c r="AJ112" s="95">
        <v>0.61752364339999999</v>
      </c>
      <c r="AK112" s="95">
        <v>0.50534556129999997</v>
      </c>
      <c r="AL112" s="95">
        <v>0.75460334350000002</v>
      </c>
      <c r="AM112" s="95">
        <v>0.37265210250000003</v>
      </c>
      <c r="AN112" s="95">
        <v>1.0962057864999999</v>
      </c>
      <c r="AO112" s="95">
        <v>0.8957584328</v>
      </c>
      <c r="AP112" s="95">
        <v>1.3415080252</v>
      </c>
      <c r="AQ112" s="95">
        <v>0.36040580129999999</v>
      </c>
      <c r="AR112" s="95">
        <v>1.0991132951</v>
      </c>
      <c r="AS112" s="95">
        <v>0.89761226250000004</v>
      </c>
      <c r="AT112" s="95">
        <v>1.3458484091</v>
      </c>
      <c r="AU112" s="94">
        <v>1</v>
      </c>
      <c r="AV112" s="94">
        <v>2</v>
      </c>
      <c r="AW112" s="94">
        <v>3</v>
      </c>
      <c r="AX112" s="94" t="s">
        <v>28</v>
      </c>
      <c r="AY112" s="94" t="s">
        <v>28</v>
      </c>
      <c r="AZ112" s="94" t="s">
        <v>28</v>
      </c>
      <c r="BA112" s="94" t="s">
        <v>28</v>
      </c>
      <c r="BB112" s="94" t="s">
        <v>28</v>
      </c>
      <c r="BC112" s="106" t="s">
        <v>233</v>
      </c>
      <c r="BD112" s="107">
        <v>6023</v>
      </c>
      <c r="BE112" s="107">
        <v>7241</v>
      </c>
      <c r="BF112" s="107">
        <v>8840</v>
      </c>
    </row>
    <row r="113" spans="1:93" x14ac:dyDescent="0.3">
      <c r="A113" s="9"/>
      <c r="B113" t="s">
        <v>203</v>
      </c>
      <c r="C113" s="94">
        <v>6423</v>
      </c>
      <c r="D113" s="104">
        <v>39618</v>
      </c>
      <c r="E113" s="105">
        <v>0.16996746979999999</v>
      </c>
      <c r="F113" s="95">
        <v>0.13901221969999999</v>
      </c>
      <c r="G113" s="95">
        <v>0.20781583710000001</v>
      </c>
      <c r="H113" s="95">
        <v>6.3156484999999998E-2</v>
      </c>
      <c r="I113" s="97">
        <v>0.16212327730000001</v>
      </c>
      <c r="J113" s="95">
        <v>0.15820653630000001</v>
      </c>
      <c r="K113" s="95">
        <v>0.16613698560000001</v>
      </c>
      <c r="L113" s="95">
        <v>0.82646705799999998</v>
      </c>
      <c r="M113" s="95">
        <v>0.67594711110000005</v>
      </c>
      <c r="N113" s="95">
        <v>1.0105047965</v>
      </c>
      <c r="O113" s="104">
        <v>7412</v>
      </c>
      <c r="P113" s="104">
        <v>41910</v>
      </c>
      <c r="Q113" s="105">
        <v>0.18296997179999999</v>
      </c>
      <c r="R113" s="95">
        <v>0.1496755303</v>
      </c>
      <c r="S113" s="95">
        <v>0.22367056590000001</v>
      </c>
      <c r="T113" s="95">
        <v>1.1494492800000001E-2</v>
      </c>
      <c r="U113" s="97">
        <v>0.17685516579999999</v>
      </c>
      <c r="V113" s="95">
        <v>0.172874424</v>
      </c>
      <c r="W113" s="95">
        <v>0.18092757130000001</v>
      </c>
      <c r="X113" s="95">
        <v>0.77183005059999998</v>
      </c>
      <c r="Y113" s="95">
        <v>0.63138268539999998</v>
      </c>
      <c r="Z113" s="95">
        <v>0.94351910630000002</v>
      </c>
      <c r="AA113" s="104">
        <v>9032</v>
      </c>
      <c r="AB113" s="104">
        <v>45454</v>
      </c>
      <c r="AC113" s="105">
        <v>0.20358814450000001</v>
      </c>
      <c r="AD113" s="95">
        <v>0.1665950249</v>
      </c>
      <c r="AE113" s="95">
        <v>0.2487957405</v>
      </c>
      <c r="AF113" s="95">
        <v>1.1771566799999999E-2</v>
      </c>
      <c r="AG113" s="97">
        <v>0.1987063845</v>
      </c>
      <c r="AH113" s="95">
        <v>0.19465038979999999</v>
      </c>
      <c r="AI113" s="95">
        <v>0.20284689519999999</v>
      </c>
      <c r="AJ113" s="95">
        <v>0.77280962740000003</v>
      </c>
      <c r="AK113" s="95">
        <v>0.63238573870000003</v>
      </c>
      <c r="AL113" s="95">
        <v>0.94441522580000004</v>
      </c>
      <c r="AM113" s="95">
        <v>0.30060988</v>
      </c>
      <c r="AN113" s="95">
        <v>1.1126861012</v>
      </c>
      <c r="AO113" s="95">
        <v>0.90900897270000003</v>
      </c>
      <c r="AP113" s="95">
        <v>1.3620001530000001</v>
      </c>
      <c r="AQ113" s="95">
        <v>0.47592469199999998</v>
      </c>
      <c r="AR113" s="95">
        <v>1.076499944</v>
      </c>
      <c r="AS113" s="95">
        <v>0.87901244850000004</v>
      </c>
      <c r="AT113" s="95">
        <v>1.3183569033</v>
      </c>
      <c r="AU113" s="94" t="s">
        <v>28</v>
      </c>
      <c r="AV113" s="94" t="s">
        <v>28</v>
      </c>
      <c r="AW113" s="94" t="s">
        <v>28</v>
      </c>
      <c r="AX113" s="94" t="s">
        <v>28</v>
      </c>
      <c r="AY113" s="94" t="s">
        <v>28</v>
      </c>
      <c r="AZ113" s="94" t="s">
        <v>28</v>
      </c>
      <c r="BA113" s="94" t="s">
        <v>28</v>
      </c>
      <c r="BB113" s="94" t="s">
        <v>28</v>
      </c>
      <c r="BC113" s="106" t="s">
        <v>28</v>
      </c>
      <c r="BD113" s="107">
        <v>6423</v>
      </c>
      <c r="BE113" s="107">
        <v>7412</v>
      </c>
      <c r="BF113" s="107">
        <v>9032</v>
      </c>
      <c r="BQ113" s="46"/>
      <c r="CO113" s="4"/>
    </row>
    <row r="114" spans="1:93" s="3" customFormat="1" x14ac:dyDescent="0.3">
      <c r="A114" s="9"/>
      <c r="B114" s="3" t="s">
        <v>119</v>
      </c>
      <c r="C114" s="100">
        <v>10661</v>
      </c>
      <c r="D114" s="101">
        <v>56805</v>
      </c>
      <c r="E114" s="96">
        <v>0.189995935</v>
      </c>
      <c r="F114" s="102">
        <v>0.1554690125</v>
      </c>
      <c r="G114" s="102">
        <v>0.23219067739999999</v>
      </c>
      <c r="H114" s="102">
        <v>0.43893714230000003</v>
      </c>
      <c r="I114" s="103">
        <v>0.1876771411</v>
      </c>
      <c r="J114" s="102">
        <v>0.18414819469999999</v>
      </c>
      <c r="K114" s="102">
        <v>0.1912737149</v>
      </c>
      <c r="L114" s="102">
        <v>0.92385549789999999</v>
      </c>
      <c r="M114" s="102">
        <v>0.75596828900000002</v>
      </c>
      <c r="N114" s="102">
        <v>1.1290274914</v>
      </c>
      <c r="O114" s="101">
        <v>13761</v>
      </c>
      <c r="P114" s="101">
        <v>59408</v>
      </c>
      <c r="Q114" s="96">
        <v>0.2295841159</v>
      </c>
      <c r="R114" s="102">
        <v>0.18792954940000001</v>
      </c>
      <c r="S114" s="102">
        <v>0.28047141320000002</v>
      </c>
      <c r="T114" s="102">
        <v>0.75374674750000004</v>
      </c>
      <c r="U114" s="103">
        <v>0.23163547000000001</v>
      </c>
      <c r="V114" s="102">
        <v>0.2277974686</v>
      </c>
      <c r="W114" s="102">
        <v>0.23553813509999999</v>
      </c>
      <c r="X114" s="102">
        <v>0.96846448699999998</v>
      </c>
      <c r="Y114" s="102">
        <v>0.79275124880000003</v>
      </c>
      <c r="Z114" s="102">
        <v>1.1831245475000001</v>
      </c>
      <c r="AA114" s="101">
        <v>17926</v>
      </c>
      <c r="AB114" s="101">
        <v>63320</v>
      </c>
      <c r="AC114" s="96">
        <v>0.26467455880000001</v>
      </c>
      <c r="AD114" s="102">
        <v>0.2167180594</v>
      </c>
      <c r="AE114" s="102">
        <v>0.32324312179999998</v>
      </c>
      <c r="AF114" s="102">
        <v>0.96340641360000001</v>
      </c>
      <c r="AG114" s="103">
        <v>0.28310170559999998</v>
      </c>
      <c r="AH114" s="102">
        <v>0.27898761379999998</v>
      </c>
      <c r="AI114" s="102">
        <v>0.2872764659</v>
      </c>
      <c r="AJ114" s="102">
        <v>1.0046903647000001</v>
      </c>
      <c r="AK114" s="102">
        <v>0.82265007670000001</v>
      </c>
      <c r="AL114" s="102">
        <v>1.2270134744000001</v>
      </c>
      <c r="AM114" s="102">
        <v>0.16533013769999999</v>
      </c>
      <c r="AN114" s="102">
        <v>1.1528435131999999</v>
      </c>
      <c r="AO114" s="102">
        <v>0.94298754399999996</v>
      </c>
      <c r="AP114" s="102">
        <v>1.4094016132</v>
      </c>
      <c r="AQ114" s="102">
        <v>6.5722603899999996E-2</v>
      </c>
      <c r="AR114" s="102">
        <v>1.2083633048</v>
      </c>
      <c r="AS114" s="102">
        <v>0.98776968399999998</v>
      </c>
      <c r="AT114" s="102">
        <v>1.478220986</v>
      </c>
      <c r="AU114" s="100" t="s">
        <v>28</v>
      </c>
      <c r="AV114" s="100" t="s">
        <v>28</v>
      </c>
      <c r="AW114" s="100" t="s">
        <v>28</v>
      </c>
      <c r="AX114" s="100" t="s">
        <v>28</v>
      </c>
      <c r="AY114" s="100" t="s">
        <v>28</v>
      </c>
      <c r="AZ114" s="100" t="s">
        <v>28</v>
      </c>
      <c r="BA114" s="100" t="s">
        <v>28</v>
      </c>
      <c r="BB114" s="100" t="s">
        <v>28</v>
      </c>
      <c r="BC114" s="98" t="s">
        <v>28</v>
      </c>
      <c r="BD114" s="99">
        <v>10661</v>
      </c>
      <c r="BE114" s="99">
        <v>13761</v>
      </c>
      <c r="BF114" s="99">
        <v>17926</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4">
        <v>4483</v>
      </c>
      <c r="D115" s="104">
        <v>20075</v>
      </c>
      <c r="E115" s="105">
        <v>0.18771385700000001</v>
      </c>
      <c r="F115" s="95">
        <v>0.1533100684</v>
      </c>
      <c r="G115" s="95">
        <v>0.22983808219999999</v>
      </c>
      <c r="H115" s="95">
        <v>0.37685345329999997</v>
      </c>
      <c r="I115" s="97">
        <v>0.2233125778</v>
      </c>
      <c r="J115" s="95">
        <v>0.2168703525</v>
      </c>
      <c r="K115" s="95">
        <v>0.22994617219999999</v>
      </c>
      <c r="L115" s="95">
        <v>0.91275889020000001</v>
      </c>
      <c r="M115" s="95">
        <v>0.74547042050000001</v>
      </c>
      <c r="N115" s="95">
        <v>1.1175879936999999</v>
      </c>
      <c r="O115" s="104">
        <v>5090</v>
      </c>
      <c r="P115" s="104">
        <v>20970</v>
      </c>
      <c r="Q115" s="105">
        <v>0.2011076155</v>
      </c>
      <c r="R115" s="95">
        <v>0.1643264414</v>
      </c>
      <c r="S115" s="95">
        <v>0.24612151669999999</v>
      </c>
      <c r="T115" s="95">
        <v>0.110497287</v>
      </c>
      <c r="U115" s="97">
        <v>0.2427277062</v>
      </c>
      <c r="V115" s="95">
        <v>0.2361502684</v>
      </c>
      <c r="W115" s="95">
        <v>0.24948834389999999</v>
      </c>
      <c r="X115" s="95">
        <v>0.8483408482</v>
      </c>
      <c r="Y115" s="95">
        <v>0.69318524989999997</v>
      </c>
      <c r="Z115" s="95">
        <v>1.0382249112999999</v>
      </c>
      <c r="AA115" s="104">
        <v>6155</v>
      </c>
      <c r="AB115" s="104">
        <v>21891</v>
      </c>
      <c r="AC115" s="105">
        <v>0.21733958610000001</v>
      </c>
      <c r="AD115" s="95">
        <v>0.17765630130000001</v>
      </c>
      <c r="AE115" s="95">
        <v>0.26588697020000002</v>
      </c>
      <c r="AF115" s="95">
        <v>6.1477909800000001E-2</v>
      </c>
      <c r="AG115" s="97">
        <v>0.28116577590000003</v>
      </c>
      <c r="AH115" s="95">
        <v>0.27422859599999999</v>
      </c>
      <c r="AI115" s="95">
        <v>0.28827844609999997</v>
      </c>
      <c r="AJ115" s="95">
        <v>0.82500935870000003</v>
      </c>
      <c r="AK115" s="95">
        <v>0.67437374760000002</v>
      </c>
      <c r="AL115" s="95">
        <v>1.0092926132</v>
      </c>
      <c r="AM115" s="95">
        <v>0.45662681729999999</v>
      </c>
      <c r="AN115" s="95">
        <v>1.0807128590999999</v>
      </c>
      <c r="AO115" s="95">
        <v>0.88095643810000002</v>
      </c>
      <c r="AP115" s="95">
        <v>1.3257639460999999</v>
      </c>
      <c r="AQ115" s="95">
        <v>0.51034770490000003</v>
      </c>
      <c r="AR115" s="95">
        <v>1.0713519966</v>
      </c>
      <c r="AS115" s="95">
        <v>0.8725981089</v>
      </c>
      <c r="AT115" s="95">
        <v>1.3153765621</v>
      </c>
      <c r="AU115" s="94" t="s">
        <v>28</v>
      </c>
      <c r="AV115" s="94" t="s">
        <v>28</v>
      </c>
      <c r="AW115" s="94" t="s">
        <v>28</v>
      </c>
      <c r="AX115" s="94" t="s">
        <v>28</v>
      </c>
      <c r="AY115" s="94" t="s">
        <v>28</v>
      </c>
      <c r="AZ115" s="94" t="s">
        <v>28</v>
      </c>
      <c r="BA115" s="94" t="s">
        <v>28</v>
      </c>
      <c r="BB115" s="94" t="s">
        <v>28</v>
      </c>
      <c r="BC115" s="106" t="s">
        <v>28</v>
      </c>
      <c r="BD115" s="107">
        <v>4483</v>
      </c>
      <c r="BE115" s="107">
        <v>5090</v>
      </c>
      <c r="BF115" s="107">
        <v>6155</v>
      </c>
    </row>
    <row r="116" spans="1:93" x14ac:dyDescent="0.3">
      <c r="A116" s="9"/>
      <c r="B116" t="s">
        <v>121</v>
      </c>
      <c r="C116" s="94">
        <v>3655</v>
      </c>
      <c r="D116" s="104">
        <v>14966</v>
      </c>
      <c r="E116" s="105">
        <v>0.1975974888</v>
      </c>
      <c r="F116" s="95">
        <v>0.161322998</v>
      </c>
      <c r="G116" s="95">
        <v>0.2420285271</v>
      </c>
      <c r="H116" s="95">
        <v>0.69931305379999997</v>
      </c>
      <c r="I116" s="97">
        <v>0.2442202325</v>
      </c>
      <c r="J116" s="95">
        <v>0.23642973340000001</v>
      </c>
      <c r="K116" s="95">
        <v>0.2522674332</v>
      </c>
      <c r="L116" s="95">
        <v>0.9608180637</v>
      </c>
      <c r="M116" s="95">
        <v>0.78443330160000002</v>
      </c>
      <c r="N116" s="95">
        <v>1.1768640491</v>
      </c>
      <c r="O116" s="104">
        <v>4062</v>
      </c>
      <c r="P116" s="104">
        <v>15160</v>
      </c>
      <c r="Q116" s="105">
        <v>0.21500961809999999</v>
      </c>
      <c r="R116" s="95">
        <v>0.17558097689999999</v>
      </c>
      <c r="S116" s="95">
        <v>0.26329239469999999</v>
      </c>
      <c r="T116" s="95">
        <v>0.3448825667</v>
      </c>
      <c r="U116" s="97">
        <v>0.26794195250000002</v>
      </c>
      <c r="V116" s="95">
        <v>0.25982751949999999</v>
      </c>
      <c r="W116" s="95">
        <v>0.27630979979999998</v>
      </c>
      <c r="X116" s="95">
        <v>0.90698425999999999</v>
      </c>
      <c r="Y116" s="95">
        <v>0.74066073789999998</v>
      </c>
      <c r="Z116" s="95">
        <v>1.1106575598999999</v>
      </c>
      <c r="AA116" s="104">
        <v>4564</v>
      </c>
      <c r="AB116" s="104">
        <v>15895</v>
      </c>
      <c r="AC116" s="105">
        <v>0.21710989150000001</v>
      </c>
      <c r="AD116" s="95">
        <v>0.17735516779999999</v>
      </c>
      <c r="AE116" s="95">
        <v>0.26577576260000002</v>
      </c>
      <c r="AF116" s="95">
        <v>6.0877967200000001E-2</v>
      </c>
      <c r="AG116" s="97">
        <v>0.28713431900000003</v>
      </c>
      <c r="AH116" s="95">
        <v>0.27892370249999998</v>
      </c>
      <c r="AI116" s="95">
        <v>0.29558662959999998</v>
      </c>
      <c r="AJ116" s="95">
        <v>0.82413745019999995</v>
      </c>
      <c r="AK116" s="95">
        <v>0.67323066119999997</v>
      </c>
      <c r="AL116" s="95">
        <v>1.0088704749999999</v>
      </c>
      <c r="AM116" s="95">
        <v>0.92615505929999997</v>
      </c>
      <c r="AN116" s="95">
        <v>1.0097682763</v>
      </c>
      <c r="AO116" s="95">
        <v>0.8221395306</v>
      </c>
      <c r="AP116" s="95">
        <v>1.2402176683999999</v>
      </c>
      <c r="AQ116" s="95">
        <v>0.4219954507</v>
      </c>
      <c r="AR116" s="95">
        <v>1.0881191831000001</v>
      </c>
      <c r="AS116" s="95">
        <v>0.88542642370000002</v>
      </c>
      <c r="AT116" s="95">
        <v>1.3372125846</v>
      </c>
      <c r="AU116" s="94" t="s">
        <v>28</v>
      </c>
      <c r="AV116" s="94" t="s">
        <v>28</v>
      </c>
      <c r="AW116" s="94" t="s">
        <v>28</v>
      </c>
      <c r="AX116" s="94" t="s">
        <v>28</v>
      </c>
      <c r="AY116" s="94" t="s">
        <v>28</v>
      </c>
      <c r="AZ116" s="94" t="s">
        <v>28</v>
      </c>
      <c r="BA116" s="94" t="s">
        <v>28</v>
      </c>
      <c r="BB116" s="94" t="s">
        <v>28</v>
      </c>
      <c r="BC116" s="106" t="s">
        <v>28</v>
      </c>
      <c r="BD116" s="107">
        <v>3655</v>
      </c>
      <c r="BE116" s="107">
        <v>4062</v>
      </c>
      <c r="BF116" s="107">
        <v>4564</v>
      </c>
    </row>
    <row r="117" spans="1:93" x14ac:dyDescent="0.3">
      <c r="A117" s="9"/>
      <c r="B117" t="s">
        <v>122</v>
      </c>
      <c r="C117" s="94">
        <v>2158</v>
      </c>
      <c r="D117" s="104">
        <v>9775</v>
      </c>
      <c r="E117" s="105">
        <v>0.1966728036</v>
      </c>
      <c r="F117" s="95">
        <v>0.16026363930000001</v>
      </c>
      <c r="G117" s="95">
        <v>0.2413535087</v>
      </c>
      <c r="H117" s="95">
        <v>0.66896080199999997</v>
      </c>
      <c r="I117" s="97">
        <v>0.2207672634</v>
      </c>
      <c r="J117" s="95">
        <v>0.2116465766</v>
      </c>
      <c r="K117" s="95">
        <v>0.23028099669999999</v>
      </c>
      <c r="L117" s="95">
        <v>0.95632178059999995</v>
      </c>
      <c r="M117" s="95">
        <v>0.77928216880000001</v>
      </c>
      <c r="N117" s="95">
        <v>1.1735817713000001</v>
      </c>
      <c r="O117" s="104">
        <v>2749</v>
      </c>
      <c r="P117" s="104">
        <v>10360</v>
      </c>
      <c r="Q117" s="105">
        <v>0.23109734470000001</v>
      </c>
      <c r="R117" s="95">
        <v>0.18853229630000001</v>
      </c>
      <c r="S117" s="95">
        <v>0.28327232940000002</v>
      </c>
      <c r="T117" s="95">
        <v>0.80625338550000003</v>
      </c>
      <c r="U117" s="97">
        <v>0.26534749029999999</v>
      </c>
      <c r="V117" s="95">
        <v>0.25561142170000001</v>
      </c>
      <c r="W117" s="95">
        <v>0.27545439939999999</v>
      </c>
      <c r="X117" s="95">
        <v>0.9748478048</v>
      </c>
      <c r="Y117" s="95">
        <v>0.79529384219999999</v>
      </c>
      <c r="Z117" s="95">
        <v>1.1949397719999999</v>
      </c>
      <c r="AA117" s="104">
        <v>2815</v>
      </c>
      <c r="AB117" s="104">
        <v>10528</v>
      </c>
      <c r="AC117" s="105">
        <v>0.226200226</v>
      </c>
      <c r="AD117" s="95">
        <v>0.18452328539999999</v>
      </c>
      <c r="AE117" s="95">
        <v>0.27729043580000001</v>
      </c>
      <c r="AF117" s="95">
        <v>0.1424382323</v>
      </c>
      <c r="AG117" s="97">
        <v>0.26738221880000002</v>
      </c>
      <c r="AH117" s="95">
        <v>0.25768506089999998</v>
      </c>
      <c r="AI117" s="95">
        <v>0.27744429840000001</v>
      </c>
      <c r="AJ117" s="95">
        <v>0.85864387040000001</v>
      </c>
      <c r="AK117" s="95">
        <v>0.70044044949999995</v>
      </c>
      <c r="AL117" s="95">
        <v>1.0525795543000001</v>
      </c>
      <c r="AM117" s="95">
        <v>0.84000570949999998</v>
      </c>
      <c r="AN117" s="95">
        <v>0.97880928160000003</v>
      </c>
      <c r="AO117" s="95">
        <v>0.79504660540000005</v>
      </c>
      <c r="AP117" s="95">
        <v>1.2050458467</v>
      </c>
      <c r="AQ117" s="95">
        <v>0.1303304891</v>
      </c>
      <c r="AR117" s="95">
        <v>1.1750345779</v>
      </c>
      <c r="AS117" s="95">
        <v>0.95344124679999998</v>
      </c>
      <c r="AT117" s="95">
        <v>1.4481293564</v>
      </c>
      <c r="AU117" s="94" t="s">
        <v>28</v>
      </c>
      <c r="AV117" s="94" t="s">
        <v>28</v>
      </c>
      <c r="AW117" s="94" t="s">
        <v>28</v>
      </c>
      <c r="AX117" s="94" t="s">
        <v>28</v>
      </c>
      <c r="AY117" s="94" t="s">
        <v>28</v>
      </c>
      <c r="AZ117" s="94" t="s">
        <v>28</v>
      </c>
      <c r="BA117" s="94" t="s">
        <v>28</v>
      </c>
      <c r="BB117" s="94" t="s">
        <v>28</v>
      </c>
      <c r="BC117" s="106" t="s">
        <v>28</v>
      </c>
      <c r="BD117" s="107">
        <v>2158</v>
      </c>
      <c r="BE117" s="107">
        <v>2749</v>
      </c>
      <c r="BF117" s="107">
        <v>2815</v>
      </c>
    </row>
    <row r="118" spans="1:93" x14ac:dyDescent="0.3">
      <c r="A118" s="9"/>
      <c r="B118" t="s">
        <v>123</v>
      </c>
      <c r="C118" s="94">
        <v>3284</v>
      </c>
      <c r="D118" s="104">
        <v>19539</v>
      </c>
      <c r="E118" s="105">
        <v>0.18499757989999999</v>
      </c>
      <c r="F118" s="95">
        <v>0.15100797290000001</v>
      </c>
      <c r="G118" s="95">
        <v>0.22663773240000001</v>
      </c>
      <c r="H118" s="95">
        <v>0.30677027169999999</v>
      </c>
      <c r="I118" s="97">
        <v>0.16807410819999999</v>
      </c>
      <c r="J118" s="95">
        <v>0.16242289469999999</v>
      </c>
      <c r="K118" s="95">
        <v>0.17392194550000001</v>
      </c>
      <c r="L118" s="95">
        <v>0.89955098889999996</v>
      </c>
      <c r="M118" s="95">
        <v>0.73427647789999995</v>
      </c>
      <c r="N118" s="95">
        <v>1.1020262886000001</v>
      </c>
      <c r="O118" s="104">
        <v>3078</v>
      </c>
      <c r="P118" s="104">
        <v>19603</v>
      </c>
      <c r="Q118" s="105">
        <v>0.16930123650000001</v>
      </c>
      <c r="R118" s="95">
        <v>0.1381917205</v>
      </c>
      <c r="S118" s="95">
        <v>0.20741408080000001</v>
      </c>
      <c r="T118" s="95">
        <v>1.1557087000000001E-3</v>
      </c>
      <c r="U118" s="97">
        <v>0.1570167831</v>
      </c>
      <c r="V118" s="95">
        <v>0.15156659920000001</v>
      </c>
      <c r="W118" s="95">
        <v>0.16266295019999999</v>
      </c>
      <c r="X118" s="95">
        <v>0.71417064070000003</v>
      </c>
      <c r="Y118" s="95">
        <v>0.58294003999999999</v>
      </c>
      <c r="Z118" s="95">
        <v>0.87494368030000003</v>
      </c>
      <c r="AA118" s="104">
        <v>3042</v>
      </c>
      <c r="AB118" s="104">
        <v>21094</v>
      </c>
      <c r="AC118" s="105">
        <v>0.14802456580000001</v>
      </c>
      <c r="AD118" s="95">
        <v>0.1208134247</v>
      </c>
      <c r="AE118" s="95">
        <v>0.18136454730000001</v>
      </c>
      <c r="AF118" s="95">
        <v>2.6674168999999999E-8</v>
      </c>
      <c r="AG118" s="97">
        <v>0.1442116242</v>
      </c>
      <c r="AH118" s="95">
        <v>0.13917690720000001</v>
      </c>
      <c r="AI118" s="95">
        <v>0.14942847170000001</v>
      </c>
      <c r="AJ118" s="95">
        <v>0.56189327639999997</v>
      </c>
      <c r="AK118" s="95">
        <v>0.45860125089999998</v>
      </c>
      <c r="AL118" s="95">
        <v>0.68845004980000002</v>
      </c>
      <c r="AM118" s="95">
        <v>0.20319982580000001</v>
      </c>
      <c r="AN118" s="95">
        <v>0.87432654880000005</v>
      </c>
      <c r="AO118" s="95">
        <v>0.71094477079999996</v>
      </c>
      <c r="AP118" s="95">
        <v>1.0752549921000001</v>
      </c>
      <c r="AQ118" s="95">
        <v>0.40064901180000001</v>
      </c>
      <c r="AR118" s="95">
        <v>0.91515379090000004</v>
      </c>
      <c r="AS118" s="95">
        <v>0.7442143779</v>
      </c>
      <c r="AT118" s="95">
        <v>1.1253564643</v>
      </c>
      <c r="AU118" s="94" t="s">
        <v>28</v>
      </c>
      <c r="AV118" s="94">
        <v>2</v>
      </c>
      <c r="AW118" s="94">
        <v>3</v>
      </c>
      <c r="AX118" s="94" t="s">
        <v>28</v>
      </c>
      <c r="AY118" s="94" t="s">
        <v>28</v>
      </c>
      <c r="AZ118" s="94" t="s">
        <v>28</v>
      </c>
      <c r="BA118" s="94" t="s">
        <v>28</v>
      </c>
      <c r="BB118" s="94" t="s">
        <v>28</v>
      </c>
      <c r="BC118" s="106" t="s">
        <v>234</v>
      </c>
      <c r="BD118" s="107">
        <v>3284</v>
      </c>
      <c r="BE118" s="107">
        <v>3078</v>
      </c>
      <c r="BF118" s="107">
        <v>3042</v>
      </c>
      <c r="BQ118" s="46"/>
      <c r="CC118" s="4"/>
      <c r="CO118" s="4"/>
    </row>
    <row r="119" spans="1:93" x14ac:dyDescent="0.3">
      <c r="A119" s="9"/>
      <c r="B119" t="s">
        <v>124</v>
      </c>
      <c r="C119" s="94">
        <v>516</v>
      </c>
      <c r="D119" s="104">
        <v>3481</v>
      </c>
      <c r="E119" s="105">
        <v>0.1983700632</v>
      </c>
      <c r="F119" s="95">
        <v>0.1583983548</v>
      </c>
      <c r="G119" s="95">
        <v>0.24842860289999999</v>
      </c>
      <c r="H119" s="95">
        <v>0.75340186610000004</v>
      </c>
      <c r="I119" s="97">
        <v>0.1482332663</v>
      </c>
      <c r="J119" s="95">
        <v>0.1359795563</v>
      </c>
      <c r="K119" s="95">
        <v>0.16159121139999999</v>
      </c>
      <c r="L119" s="95">
        <v>0.96457470789999999</v>
      </c>
      <c r="M119" s="95">
        <v>0.77021222010000001</v>
      </c>
      <c r="N119" s="95">
        <v>1.2079844266999999</v>
      </c>
      <c r="O119" s="104">
        <v>667</v>
      </c>
      <c r="P119" s="104">
        <v>3673</v>
      </c>
      <c r="Q119" s="105">
        <v>0.23990245769999999</v>
      </c>
      <c r="R119" s="95">
        <v>0.1923498092</v>
      </c>
      <c r="S119" s="95">
        <v>0.2992110543</v>
      </c>
      <c r="T119" s="95">
        <v>0.91578149600000003</v>
      </c>
      <c r="U119" s="97">
        <v>0.18159542610000001</v>
      </c>
      <c r="V119" s="95">
        <v>0.16832408030000001</v>
      </c>
      <c r="W119" s="95">
        <v>0.19591313799999999</v>
      </c>
      <c r="X119" s="95">
        <v>1.0119907888999999</v>
      </c>
      <c r="Y119" s="95">
        <v>0.81139741970000001</v>
      </c>
      <c r="Z119" s="95">
        <v>1.2621747766</v>
      </c>
      <c r="AA119" s="104">
        <v>430</v>
      </c>
      <c r="AB119" s="104">
        <v>3901</v>
      </c>
      <c r="AC119" s="105">
        <v>0.14883484229999999</v>
      </c>
      <c r="AD119" s="95">
        <v>0.1183856148</v>
      </c>
      <c r="AE119" s="95">
        <v>0.1871157262</v>
      </c>
      <c r="AF119" s="95">
        <v>1.0120255999999999E-6</v>
      </c>
      <c r="AG119" s="97">
        <v>0.11022814659999999</v>
      </c>
      <c r="AH119" s="95">
        <v>0.10028683419999999</v>
      </c>
      <c r="AI119" s="95">
        <v>0.1211549294</v>
      </c>
      <c r="AJ119" s="95">
        <v>0.5649690423</v>
      </c>
      <c r="AK119" s="95">
        <v>0.44938541529999998</v>
      </c>
      <c r="AL119" s="95">
        <v>0.71028121489999996</v>
      </c>
      <c r="AM119" s="95">
        <v>1.603702E-4</v>
      </c>
      <c r="AN119" s="95">
        <v>0.62039732209999998</v>
      </c>
      <c r="AO119" s="95">
        <v>0.48418231389999999</v>
      </c>
      <c r="AP119" s="95">
        <v>0.79493369790000001</v>
      </c>
      <c r="AQ119" s="95">
        <v>0.1271216328</v>
      </c>
      <c r="AR119" s="95">
        <v>1.2093682574</v>
      </c>
      <c r="AS119" s="95">
        <v>0.94730713</v>
      </c>
      <c r="AT119" s="95">
        <v>1.5439254447999999</v>
      </c>
      <c r="AU119" s="94" t="s">
        <v>28</v>
      </c>
      <c r="AV119" s="94" t="s">
        <v>28</v>
      </c>
      <c r="AW119" s="94">
        <v>3</v>
      </c>
      <c r="AX119" s="94" t="s">
        <v>28</v>
      </c>
      <c r="AY119" s="94" t="s">
        <v>231</v>
      </c>
      <c r="AZ119" s="94" t="s">
        <v>28</v>
      </c>
      <c r="BA119" s="94" t="s">
        <v>28</v>
      </c>
      <c r="BB119" s="94" t="s">
        <v>28</v>
      </c>
      <c r="BC119" s="106" t="s">
        <v>435</v>
      </c>
      <c r="BD119" s="107">
        <v>516</v>
      </c>
      <c r="BE119" s="107">
        <v>667</v>
      </c>
      <c r="BF119" s="107">
        <v>430</v>
      </c>
      <c r="BQ119" s="46"/>
      <c r="CC119" s="4"/>
      <c r="CO119" s="4"/>
    </row>
    <row r="120" spans="1:93" s="3" customFormat="1" x14ac:dyDescent="0.3">
      <c r="A120" s="9"/>
      <c r="B120" s="3" t="s">
        <v>197</v>
      </c>
      <c r="C120" s="100">
        <v>15424</v>
      </c>
      <c r="D120" s="101">
        <v>74860</v>
      </c>
      <c r="E120" s="96">
        <v>0.1879991859</v>
      </c>
      <c r="F120" s="102">
        <v>0.1539327509</v>
      </c>
      <c r="G120" s="102">
        <v>0.22960477030000001</v>
      </c>
      <c r="H120" s="102">
        <v>0.37884767489999999</v>
      </c>
      <c r="I120" s="103">
        <v>0.20603793749999999</v>
      </c>
      <c r="J120" s="102">
        <v>0.2028118632</v>
      </c>
      <c r="K120" s="102">
        <v>0.2093153281</v>
      </c>
      <c r="L120" s="102">
        <v>0.91414630249999995</v>
      </c>
      <c r="M120" s="102">
        <v>0.74849821480000001</v>
      </c>
      <c r="N120" s="102">
        <v>1.1164535143000001</v>
      </c>
      <c r="O120" s="101">
        <v>16460</v>
      </c>
      <c r="P120" s="101">
        <v>76050</v>
      </c>
      <c r="Q120" s="96">
        <v>0.19905827379999999</v>
      </c>
      <c r="R120" s="102">
        <v>0.1629975803</v>
      </c>
      <c r="S120" s="102">
        <v>0.24309683800000001</v>
      </c>
      <c r="T120" s="102">
        <v>8.6646555799999997E-2</v>
      </c>
      <c r="U120" s="103">
        <v>0.21643655489999999</v>
      </c>
      <c r="V120" s="102">
        <v>0.21315521900000001</v>
      </c>
      <c r="W120" s="102">
        <v>0.21976840410000001</v>
      </c>
      <c r="X120" s="102">
        <v>0.83969602259999998</v>
      </c>
      <c r="Y120" s="102">
        <v>0.6875796582</v>
      </c>
      <c r="Z120" s="102">
        <v>1.0254657798</v>
      </c>
      <c r="AA120" s="101">
        <v>19974</v>
      </c>
      <c r="AB120" s="101">
        <v>78125</v>
      </c>
      <c r="AC120" s="96">
        <v>0.22657157950000001</v>
      </c>
      <c r="AD120" s="102">
        <v>0.1855482634</v>
      </c>
      <c r="AE120" s="102">
        <v>0.27666484009999998</v>
      </c>
      <c r="AF120" s="102">
        <v>0.13905829040000001</v>
      </c>
      <c r="AG120" s="103">
        <v>0.25566719999999998</v>
      </c>
      <c r="AH120" s="102">
        <v>0.25214606519999999</v>
      </c>
      <c r="AI120" s="102">
        <v>0.25923750629999998</v>
      </c>
      <c r="AJ120" s="102">
        <v>0.86005350830000005</v>
      </c>
      <c r="AK120" s="102">
        <v>0.70433121089999995</v>
      </c>
      <c r="AL120" s="102">
        <v>1.0502048265999999</v>
      </c>
      <c r="AM120" s="102">
        <v>0.2054803643</v>
      </c>
      <c r="AN120" s="102">
        <v>1.1382173431</v>
      </c>
      <c r="AO120" s="102">
        <v>0.93150710199999998</v>
      </c>
      <c r="AP120" s="102">
        <v>1.3907985429</v>
      </c>
      <c r="AQ120" s="102">
        <v>0.57648221129999999</v>
      </c>
      <c r="AR120" s="102">
        <v>1.0588251903000001</v>
      </c>
      <c r="AS120" s="102">
        <v>0.86638781710000001</v>
      </c>
      <c r="AT120" s="102">
        <v>1.2940057113000001</v>
      </c>
      <c r="AU120" s="100" t="s">
        <v>28</v>
      </c>
      <c r="AV120" s="100" t="s">
        <v>28</v>
      </c>
      <c r="AW120" s="100" t="s">
        <v>28</v>
      </c>
      <c r="AX120" s="100" t="s">
        <v>28</v>
      </c>
      <c r="AY120" s="100" t="s">
        <v>28</v>
      </c>
      <c r="AZ120" s="100" t="s">
        <v>28</v>
      </c>
      <c r="BA120" s="100" t="s">
        <v>28</v>
      </c>
      <c r="BB120" s="100" t="s">
        <v>28</v>
      </c>
      <c r="BC120" s="98" t="s">
        <v>28</v>
      </c>
      <c r="BD120" s="99">
        <v>15424</v>
      </c>
      <c r="BE120" s="99">
        <v>16460</v>
      </c>
      <c r="BF120" s="99">
        <v>19974</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198</v>
      </c>
      <c r="C121" s="94">
        <v>9694</v>
      </c>
      <c r="D121" s="104">
        <v>50144</v>
      </c>
      <c r="E121" s="105">
        <v>0.19865922690000001</v>
      </c>
      <c r="F121" s="95">
        <v>0.1625991916</v>
      </c>
      <c r="G121" s="95">
        <v>0.24271638779999999</v>
      </c>
      <c r="H121" s="95">
        <v>0.73485648910000001</v>
      </c>
      <c r="I121" s="97">
        <v>0.19332322909999999</v>
      </c>
      <c r="J121" s="95">
        <v>0.18951287680000001</v>
      </c>
      <c r="K121" s="95">
        <v>0.19721019249999999</v>
      </c>
      <c r="L121" s="95">
        <v>0.96598076669999999</v>
      </c>
      <c r="M121" s="95">
        <v>0.7906387949</v>
      </c>
      <c r="N121" s="95">
        <v>1.1802087725999999</v>
      </c>
      <c r="O121" s="104">
        <v>11584</v>
      </c>
      <c r="P121" s="104">
        <v>54422</v>
      </c>
      <c r="Q121" s="105">
        <v>0.2189094607</v>
      </c>
      <c r="R121" s="95">
        <v>0.1792027782</v>
      </c>
      <c r="S121" s="95">
        <v>0.26741411300000001</v>
      </c>
      <c r="T121" s="95">
        <v>0.43535847599999999</v>
      </c>
      <c r="U121" s="97">
        <v>0.2128550954</v>
      </c>
      <c r="V121" s="95">
        <v>0.20901400489999999</v>
      </c>
      <c r="W121" s="95">
        <v>0.21676677429999999</v>
      </c>
      <c r="X121" s="95">
        <v>0.92343513259999999</v>
      </c>
      <c r="Y121" s="95">
        <v>0.75593873710000004</v>
      </c>
      <c r="Z121" s="95">
        <v>1.1280443802</v>
      </c>
      <c r="AA121" s="104">
        <v>14525</v>
      </c>
      <c r="AB121" s="104">
        <v>57190</v>
      </c>
      <c r="AC121" s="105">
        <v>0.25069972909999999</v>
      </c>
      <c r="AD121" s="95">
        <v>0.20527065799999999</v>
      </c>
      <c r="AE121" s="95">
        <v>0.30618284569999998</v>
      </c>
      <c r="AF121" s="95">
        <v>0.6270287765</v>
      </c>
      <c r="AG121" s="97">
        <v>0.25397796820000001</v>
      </c>
      <c r="AH121" s="95">
        <v>0.24988102940000001</v>
      </c>
      <c r="AI121" s="95">
        <v>0.25814207849999998</v>
      </c>
      <c r="AJ121" s="95">
        <v>0.9516426643</v>
      </c>
      <c r="AK121" s="95">
        <v>0.77919635779999996</v>
      </c>
      <c r="AL121" s="95">
        <v>1.1622535853</v>
      </c>
      <c r="AM121" s="95">
        <v>0.1858006348</v>
      </c>
      <c r="AN121" s="95">
        <v>1.1452210807000001</v>
      </c>
      <c r="AO121" s="95">
        <v>0.9368161492</v>
      </c>
      <c r="AP121" s="95">
        <v>1.3999879535999999</v>
      </c>
      <c r="AQ121" s="95">
        <v>0.34443887080000002</v>
      </c>
      <c r="AR121" s="95">
        <v>1.1019345242</v>
      </c>
      <c r="AS121" s="95">
        <v>0.90107932719999995</v>
      </c>
      <c r="AT121" s="95">
        <v>1.3475613733</v>
      </c>
      <c r="AU121" s="94" t="s">
        <v>28</v>
      </c>
      <c r="AV121" s="94" t="s">
        <v>28</v>
      </c>
      <c r="AW121" s="94" t="s">
        <v>28</v>
      </c>
      <c r="AX121" s="94" t="s">
        <v>28</v>
      </c>
      <c r="AY121" s="94" t="s">
        <v>28</v>
      </c>
      <c r="AZ121" s="94" t="s">
        <v>28</v>
      </c>
      <c r="BA121" s="94" t="s">
        <v>28</v>
      </c>
      <c r="BB121" s="94" t="s">
        <v>28</v>
      </c>
      <c r="BC121" s="106" t="s">
        <v>28</v>
      </c>
      <c r="BD121" s="107">
        <v>9694</v>
      </c>
      <c r="BE121" s="107">
        <v>11584</v>
      </c>
      <c r="BF121" s="107">
        <v>14525</v>
      </c>
    </row>
    <row r="122" spans="1:93" x14ac:dyDescent="0.3">
      <c r="A122" s="9"/>
      <c r="B122" t="s">
        <v>199</v>
      </c>
      <c r="C122" s="94">
        <v>7710</v>
      </c>
      <c r="D122" s="104">
        <v>41362</v>
      </c>
      <c r="E122" s="105">
        <v>0.16287479229999999</v>
      </c>
      <c r="F122" s="95">
        <v>0.1332583903</v>
      </c>
      <c r="G122" s="95">
        <v>0.19907337850000001</v>
      </c>
      <c r="H122" s="95">
        <v>2.27479433E-2</v>
      </c>
      <c r="I122" s="97">
        <v>0.18640297859999999</v>
      </c>
      <c r="J122" s="95">
        <v>0.18228830169999999</v>
      </c>
      <c r="K122" s="95">
        <v>0.19061053350000001</v>
      </c>
      <c r="L122" s="95">
        <v>0.79197890390000003</v>
      </c>
      <c r="M122" s="95">
        <v>0.64796910799999996</v>
      </c>
      <c r="N122" s="95">
        <v>0.96799457960000002</v>
      </c>
      <c r="O122" s="104">
        <v>8245</v>
      </c>
      <c r="P122" s="104">
        <v>40752</v>
      </c>
      <c r="Q122" s="105">
        <v>0.1769988569</v>
      </c>
      <c r="R122" s="95">
        <v>0.14483014399999999</v>
      </c>
      <c r="S122" s="95">
        <v>0.21631267130000001</v>
      </c>
      <c r="T122" s="95">
        <v>4.3049361000000001E-3</v>
      </c>
      <c r="U122" s="97">
        <v>0.20232135849999999</v>
      </c>
      <c r="V122" s="95">
        <v>0.19800103969999999</v>
      </c>
      <c r="W122" s="95">
        <v>0.20673594519999999</v>
      </c>
      <c r="X122" s="95">
        <v>0.74664184160000002</v>
      </c>
      <c r="Y122" s="95">
        <v>0.61094318540000003</v>
      </c>
      <c r="Z122" s="95">
        <v>0.91248098509999997</v>
      </c>
      <c r="AA122" s="104">
        <v>8952</v>
      </c>
      <c r="AB122" s="104">
        <v>41211</v>
      </c>
      <c r="AC122" s="105">
        <v>0.1843412247</v>
      </c>
      <c r="AD122" s="95">
        <v>0.15085407679999999</v>
      </c>
      <c r="AE122" s="95">
        <v>0.225261974</v>
      </c>
      <c r="AF122" s="95">
        <v>4.8200860000000001E-4</v>
      </c>
      <c r="AG122" s="97">
        <v>0.2172235568</v>
      </c>
      <c r="AH122" s="95">
        <v>0.2127700256</v>
      </c>
      <c r="AI122" s="95">
        <v>0.22177030580000001</v>
      </c>
      <c r="AJ122" s="95">
        <v>0.69974935670000005</v>
      </c>
      <c r="AK122" s="95">
        <v>0.57263394749999996</v>
      </c>
      <c r="AL122" s="95">
        <v>0.85508231639999999</v>
      </c>
      <c r="AM122" s="95">
        <v>0.69305599610000002</v>
      </c>
      <c r="AN122" s="95">
        <v>1.0414825719</v>
      </c>
      <c r="AO122" s="95">
        <v>0.85113771959999995</v>
      </c>
      <c r="AP122" s="95">
        <v>1.2743953447</v>
      </c>
      <c r="AQ122" s="95">
        <v>0.41982053019999999</v>
      </c>
      <c r="AR122" s="95">
        <v>1.0867173142</v>
      </c>
      <c r="AS122" s="95">
        <v>0.88791424890000004</v>
      </c>
      <c r="AT122" s="95">
        <v>1.3300321763</v>
      </c>
      <c r="AU122" s="94" t="s">
        <v>28</v>
      </c>
      <c r="AV122" s="94">
        <v>2</v>
      </c>
      <c r="AW122" s="94">
        <v>3</v>
      </c>
      <c r="AX122" s="94" t="s">
        <v>28</v>
      </c>
      <c r="AY122" s="94" t="s">
        <v>28</v>
      </c>
      <c r="AZ122" s="94" t="s">
        <v>28</v>
      </c>
      <c r="BA122" s="94" t="s">
        <v>28</v>
      </c>
      <c r="BB122" s="94" t="s">
        <v>28</v>
      </c>
      <c r="BC122" s="106" t="s">
        <v>234</v>
      </c>
      <c r="BD122" s="107">
        <v>7710</v>
      </c>
      <c r="BE122" s="107">
        <v>8245</v>
      </c>
      <c r="BF122" s="107">
        <v>8952</v>
      </c>
      <c r="BQ122" s="46"/>
      <c r="CC122" s="4"/>
      <c r="CO122" s="4"/>
    </row>
    <row r="123" spans="1:93" s="3" customFormat="1" x14ac:dyDescent="0.3">
      <c r="A123" s="9"/>
      <c r="B123" s="3" t="s">
        <v>125</v>
      </c>
      <c r="C123" s="100">
        <v>6918</v>
      </c>
      <c r="D123" s="101">
        <v>38358</v>
      </c>
      <c r="E123" s="96">
        <v>0.21384232880000001</v>
      </c>
      <c r="F123" s="102">
        <v>0.17481239300000001</v>
      </c>
      <c r="G123" s="102">
        <v>0.26158638309999999</v>
      </c>
      <c r="H123" s="102">
        <v>0.70420049809999996</v>
      </c>
      <c r="I123" s="103">
        <v>0.1803535117</v>
      </c>
      <c r="J123" s="102">
        <v>0.1761532582</v>
      </c>
      <c r="K123" s="102">
        <v>0.1846539173</v>
      </c>
      <c r="L123" s="102">
        <v>1.0398086208999999</v>
      </c>
      <c r="M123" s="102">
        <v>0.85002550349999995</v>
      </c>
      <c r="N123" s="102">
        <v>1.2719641511999999</v>
      </c>
      <c r="O123" s="101">
        <v>6660</v>
      </c>
      <c r="P123" s="101">
        <v>38501</v>
      </c>
      <c r="Q123" s="96">
        <v>0.20049459829999999</v>
      </c>
      <c r="R123" s="102">
        <v>0.1638868852</v>
      </c>
      <c r="S123" s="102">
        <v>0.2452794432</v>
      </c>
      <c r="T123" s="102">
        <v>0.1033968755</v>
      </c>
      <c r="U123" s="103">
        <v>0.17298251989999999</v>
      </c>
      <c r="V123" s="102">
        <v>0.16887756400000001</v>
      </c>
      <c r="W123" s="102">
        <v>0.1771872562</v>
      </c>
      <c r="X123" s="102">
        <v>0.84575493180000005</v>
      </c>
      <c r="Y123" s="102">
        <v>0.69133105139999995</v>
      </c>
      <c r="Z123" s="102">
        <v>1.0346727565</v>
      </c>
      <c r="AA123" s="101">
        <v>6808</v>
      </c>
      <c r="AB123" s="101">
        <v>37179</v>
      </c>
      <c r="AC123" s="96">
        <v>0.2000711553</v>
      </c>
      <c r="AD123" s="102">
        <v>0.16360399819999999</v>
      </c>
      <c r="AE123" s="102">
        <v>0.2446668028</v>
      </c>
      <c r="AF123" s="102">
        <v>7.3621861000000002E-3</v>
      </c>
      <c r="AG123" s="103">
        <v>0.18311412360000001</v>
      </c>
      <c r="AH123" s="102">
        <v>0.17881567000000001</v>
      </c>
      <c r="AI123" s="102">
        <v>0.18751590530000001</v>
      </c>
      <c r="AJ123" s="102">
        <v>0.75945932569999997</v>
      </c>
      <c r="AK123" s="102">
        <v>0.62103196240000003</v>
      </c>
      <c r="AL123" s="102">
        <v>0.92874200090000003</v>
      </c>
      <c r="AM123" s="102">
        <v>0.98376338029999999</v>
      </c>
      <c r="AN123" s="102">
        <v>0.99788800769999997</v>
      </c>
      <c r="AO123" s="102">
        <v>0.81405189150000001</v>
      </c>
      <c r="AP123" s="102">
        <v>1.2232395578999999</v>
      </c>
      <c r="AQ123" s="102">
        <v>0.53557611289999996</v>
      </c>
      <c r="AR123" s="102">
        <v>0.93758143859999998</v>
      </c>
      <c r="AS123" s="102">
        <v>0.76463452460000003</v>
      </c>
      <c r="AT123" s="102">
        <v>1.1496459103000001</v>
      </c>
      <c r="AU123" s="100" t="s">
        <v>28</v>
      </c>
      <c r="AV123" s="100" t="s">
        <v>28</v>
      </c>
      <c r="AW123" s="100">
        <v>3</v>
      </c>
      <c r="AX123" s="100" t="s">
        <v>28</v>
      </c>
      <c r="AY123" s="100" t="s">
        <v>28</v>
      </c>
      <c r="AZ123" s="100" t="s">
        <v>28</v>
      </c>
      <c r="BA123" s="100" t="s">
        <v>28</v>
      </c>
      <c r="BB123" s="100" t="s">
        <v>28</v>
      </c>
      <c r="BC123" s="98">
        <v>-3</v>
      </c>
      <c r="BD123" s="99">
        <v>6918</v>
      </c>
      <c r="BE123" s="99">
        <v>6660</v>
      </c>
      <c r="BF123" s="99">
        <v>6808</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4">
        <v>3717</v>
      </c>
      <c r="D124" s="104">
        <v>27971</v>
      </c>
      <c r="E124" s="105">
        <v>0.18142753280000001</v>
      </c>
      <c r="F124" s="95">
        <v>0.14786160400000001</v>
      </c>
      <c r="G124" s="95">
        <v>0.2226132327</v>
      </c>
      <c r="H124" s="95">
        <v>0.2298013927</v>
      </c>
      <c r="I124" s="97">
        <v>0.1328876336</v>
      </c>
      <c r="J124" s="95">
        <v>0.1286835217</v>
      </c>
      <c r="K124" s="95">
        <v>0.13722909450000001</v>
      </c>
      <c r="L124" s="95">
        <v>0.88219163020000002</v>
      </c>
      <c r="M124" s="95">
        <v>0.71897725469999996</v>
      </c>
      <c r="N124" s="95">
        <v>1.0824571532</v>
      </c>
      <c r="O124" s="104">
        <v>2454</v>
      </c>
      <c r="P124" s="104">
        <v>29902</v>
      </c>
      <c r="Q124" s="105">
        <v>0.1193883624</v>
      </c>
      <c r="R124" s="95">
        <v>9.7038061600000003E-2</v>
      </c>
      <c r="S124" s="95">
        <v>0.1468864983</v>
      </c>
      <c r="T124" s="95">
        <v>8.8166260000000004E-11</v>
      </c>
      <c r="U124" s="97">
        <v>8.2068089100000005E-2</v>
      </c>
      <c r="V124" s="95">
        <v>7.8884463099999996E-2</v>
      </c>
      <c r="W124" s="95">
        <v>8.5380200099999998E-2</v>
      </c>
      <c r="X124" s="95">
        <v>0.50362103089999999</v>
      </c>
      <c r="Y124" s="95">
        <v>0.40933980199999997</v>
      </c>
      <c r="Z124" s="95">
        <v>0.61961759279999995</v>
      </c>
      <c r="AA124" s="104">
        <v>2321</v>
      </c>
      <c r="AB124" s="104">
        <v>31128</v>
      </c>
      <c r="AC124" s="105">
        <v>0.1051335774</v>
      </c>
      <c r="AD124" s="95">
        <v>8.5541807400000003E-2</v>
      </c>
      <c r="AE124" s="95">
        <v>0.12921248020000001</v>
      </c>
      <c r="AF124" s="95">
        <v>2.5417129999999999E-18</v>
      </c>
      <c r="AG124" s="97">
        <v>7.4563094299999993E-2</v>
      </c>
      <c r="AH124" s="95">
        <v>7.1590536999999996E-2</v>
      </c>
      <c r="AI124" s="95">
        <v>7.7659077199999996E-2</v>
      </c>
      <c r="AJ124" s="95">
        <v>0.39908139520000002</v>
      </c>
      <c r="AK124" s="95">
        <v>0.32471209200000001</v>
      </c>
      <c r="AL124" s="95">
        <v>0.49048361289999998</v>
      </c>
      <c r="AM124" s="95">
        <v>0.2442105587</v>
      </c>
      <c r="AN124" s="95">
        <v>0.88060155340000001</v>
      </c>
      <c r="AO124" s="95">
        <v>0.71095180739999997</v>
      </c>
      <c r="AP124" s="95">
        <v>1.0907337006</v>
      </c>
      <c r="AQ124" s="95">
        <v>1.1242980000000001E-4</v>
      </c>
      <c r="AR124" s="95">
        <v>0.65804985910000002</v>
      </c>
      <c r="AS124" s="95">
        <v>0.53214120310000002</v>
      </c>
      <c r="AT124" s="95">
        <v>0.81374946069999998</v>
      </c>
      <c r="AU124" s="94" t="s">
        <v>28</v>
      </c>
      <c r="AV124" s="94">
        <v>2</v>
      </c>
      <c r="AW124" s="94">
        <v>3</v>
      </c>
      <c r="AX124" s="94" t="s">
        <v>230</v>
      </c>
      <c r="AY124" s="94" t="s">
        <v>28</v>
      </c>
      <c r="AZ124" s="94" t="s">
        <v>28</v>
      </c>
      <c r="BA124" s="94" t="s">
        <v>28</v>
      </c>
      <c r="BB124" s="94" t="s">
        <v>28</v>
      </c>
      <c r="BC124" s="106" t="s">
        <v>446</v>
      </c>
      <c r="BD124" s="107">
        <v>3717</v>
      </c>
      <c r="BE124" s="107">
        <v>2454</v>
      </c>
      <c r="BF124" s="107">
        <v>2321</v>
      </c>
      <c r="BQ124" s="46"/>
      <c r="CC124" s="4"/>
      <c r="CO124" s="4"/>
    </row>
    <row r="125" spans="1:93" x14ac:dyDescent="0.3">
      <c r="A125" s="9"/>
      <c r="B125" t="s">
        <v>127</v>
      </c>
      <c r="C125" s="94">
        <v>2211</v>
      </c>
      <c r="D125" s="104">
        <v>8208</v>
      </c>
      <c r="E125" s="105">
        <v>0.37764456689999998</v>
      </c>
      <c r="F125" s="95">
        <v>0.30552007289999999</v>
      </c>
      <c r="G125" s="95">
        <v>0.46679557770000002</v>
      </c>
      <c r="H125" s="95">
        <v>1.9054589999999999E-8</v>
      </c>
      <c r="I125" s="97">
        <v>0.26937134499999998</v>
      </c>
      <c r="J125" s="95">
        <v>0.25837406419999998</v>
      </c>
      <c r="K125" s="95">
        <v>0.28083670760000001</v>
      </c>
      <c r="L125" s="95">
        <v>1.8362972311000001</v>
      </c>
      <c r="M125" s="95">
        <v>1.4855917787999999</v>
      </c>
      <c r="N125" s="95">
        <v>2.2697941447000001</v>
      </c>
      <c r="O125" s="104">
        <v>2577</v>
      </c>
      <c r="P125" s="104">
        <v>9031</v>
      </c>
      <c r="Q125" s="105">
        <v>0.3753335458</v>
      </c>
      <c r="R125" s="95">
        <v>0.30488501150000002</v>
      </c>
      <c r="S125" s="95">
        <v>0.46206033499999999</v>
      </c>
      <c r="T125" s="95">
        <v>1.4753600000000001E-5</v>
      </c>
      <c r="U125" s="97">
        <v>0.28535045949999999</v>
      </c>
      <c r="V125" s="95">
        <v>0.27454327540000001</v>
      </c>
      <c r="W125" s="95">
        <v>0.29658306010000002</v>
      </c>
      <c r="X125" s="95">
        <v>1.5832855350999999</v>
      </c>
      <c r="Y125" s="95">
        <v>1.2861094727</v>
      </c>
      <c r="Z125" s="95">
        <v>1.9491288563</v>
      </c>
      <c r="AA125" s="104">
        <v>1495</v>
      </c>
      <c r="AB125" s="104">
        <v>9410</v>
      </c>
      <c r="AC125" s="105">
        <v>0.21537408329999999</v>
      </c>
      <c r="AD125" s="95">
        <v>0.1744239346</v>
      </c>
      <c r="AE125" s="95">
        <v>0.26593824910000002</v>
      </c>
      <c r="AF125" s="95">
        <v>6.11780871E-2</v>
      </c>
      <c r="AG125" s="97">
        <v>0.15887353879999999</v>
      </c>
      <c r="AH125" s="95">
        <v>0.15102085270000001</v>
      </c>
      <c r="AI125" s="95">
        <v>0.16713454380000001</v>
      </c>
      <c r="AJ125" s="95">
        <v>0.81754841619999996</v>
      </c>
      <c r="AK125" s="95">
        <v>0.66210385800000005</v>
      </c>
      <c r="AL125" s="95">
        <v>1.0094872651</v>
      </c>
      <c r="AM125" s="95">
        <v>6.6463776999999996E-7</v>
      </c>
      <c r="AN125" s="95">
        <v>0.57382050120000005</v>
      </c>
      <c r="AO125" s="95">
        <v>0.46097188820000001</v>
      </c>
      <c r="AP125" s="95">
        <v>0.71429511440000004</v>
      </c>
      <c r="AQ125" s="95">
        <v>0.9563668421</v>
      </c>
      <c r="AR125" s="95">
        <v>0.99388043309999996</v>
      </c>
      <c r="AS125" s="95">
        <v>0.79769453320000006</v>
      </c>
      <c r="AT125" s="95">
        <v>1.2383165162000001</v>
      </c>
      <c r="AU125" s="94">
        <v>1</v>
      </c>
      <c r="AV125" s="94">
        <v>2</v>
      </c>
      <c r="AW125" s="94" t="s">
        <v>28</v>
      </c>
      <c r="AX125" s="94" t="s">
        <v>28</v>
      </c>
      <c r="AY125" s="94" t="s">
        <v>231</v>
      </c>
      <c r="AZ125" s="94" t="s">
        <v>28</v>
      </c>
      <c r="BA125" s="94" t="s">
        <v>28</v>
      </c>
      <c r="BB125" s="94" t="s">
        <v>28</v>
      </c>
      <c r="BC125" s="106" t="s">
        <v>274</v>
      </c>
      <c r="BD125" s="107">
        <v>2211</v>
      </c>
      <c r="BE125" s="107">
        <v>2577</v>
      </c>
      <c r="BF125" s="107">
        <v>1495</v>
      </c>
      <c r="BQ125" s="46"/>
      <c r="CC125" s="4"/>
      <c r="CO125" s="4"/>
    </row>
    <row r="126" spans="1:93" s="3" customFormat="1" x14ac:dyDescent="0.3">
      <c r="A126" s="9" t="s">
        <v>241</v>
      </c>
      <c r="B126" s="3" t="s">
        <v>51</v>
      </c>
      <c r="C126" s="100">
        <v>17323</v>
      </c>
      <c r="D126" s="101">
        <v>79922</v>
      </c>
      <c r="E126" s="96">
        <v>0.23880133789999999</v>
      </c>
      <c r="F126" s="102">
        <v>0.19554069339999999</v>
      </c>
      <c r="G126" s="102">
        <v>0.29163279520000002</v>
      </c>
      <c r="H126" s="102">
        <v>0.14281605759999999</v>
      </c>
      <c r="I126" s="103">
        <v>0.21674883010000001</v>
      </c>
      <c r="J126" s="102">
        <v>0.2135450428</v>
      </c>
      <c r="K126" s="102">
        <v>0.22000068340000001</v>
      </c>
      <c r="L126" s="102">
        <v>1.1611718373</v>
      </c>
      <c r="M126" s="102">
        <v>0.95081689329999997</v>
      </c>
      <c r="N126" s="102">
        <v>1.4180648714999999</v>
      </c>
      <c r="O126" s="101">
        <v>25758</v>
      </c>
      <c r="P126" s="101">
        <v>96829</v>
      </c>
      <c r="Q126" s="96">
        <v>0.2975367941</v>
      </c>
      <c r="R126" s="102">
        <v>0.24369898170000001</v>
      </c>
      <c r="S126" s="102">
        <v>0.36326841929999998</v>
      </c>
      <c r="T126" s="102">
        <v>2.5669204000000001E-2</v>
      </c>
      <c r="U126" s="103">
        <v>0.26601534659999998</v>
      </c>
      <c r="V126" s="102">
        <v>0.26278648389999998</v>
      </c>
      <c r="W126" s="102">
        <v>0.26928388240000001</v>
      </c>
      <c r="X126" s="102">
        <v>1.2551121731999999</v>
      </c>
      <c r="Y126" s="102">
        <v>1.0280058283</v>
      </c>
      <c r="Z126" s="102">
        <v>1.5323906966</v>
      </c>
      <c r="AA126" s="101">
        <v>32479</v>
      </c>
      <c r="AB126" s="101">
        <v>105195</v>
      </c>
      <c r="AC126" s="96">
        <v>0.33135641789999998</v>
      </c>
      <c r="AD126" s="102">
        <v>0.27142957080000002</v>
      </c>
      <c r="AE126" s="102">
        <v>0.40451405260000001</v>
      </c>
      <c r="AF126" s="102">
        <v>2.4225166699999998E-2</v>
      </c>
      <c r="AG126" s="103">
        <v>0.30875041590000002</v>
      </c>
      <c r="AH126" s="102">
        <v>0.30541081260000003</v>
      </c>
      <c r="AI126" s="102">
        <v>0.31212653709999999</v>
      </c>
      <c r="AJ126" s="102">
        <v>1.2578111090999999</v>
      </c>
      <c r="AK126" s="102">
        <v>1.0303320262</v>
      </c>
      <c r="AL126" s="102">
        <v>1.5355135489</v>
      </c>
      <c r="AM126" s="102">
        <v>0.29119457560000001</v>
      </c>
      <c r="AN126" s="102">
        <v>1.1136653497</v>
      </c>
      <c r="AO126" s="102">
        <v>0.91187646700000002</v>
      </c>
      <c r="AP126" s="102">
        <v>1.3601080366</v>
      </c>
      <c r="AQ126" s="102">
        <v>3.1388537000000001E-2</v>
      </c>
      <c r="AR126" s="102">
        <v>1.2459594938</v>
      </c>
      <c r="AS126" s="102">
        <v>1.0198279722000001</v>
      </c>
      <c r="AT126" s="102">
        <v>1.5222322807999999</v>
      </c>
      <c r="AU126" s="100" t="s">
        <v>28</v>
      </c>
      <c r="AV126" s="100" t="s">
        <v>28</v>
      </c>
      <c r="AW126" s="100" t="s">
        <v>28</v>
      </c>
      <c r="AX126" s="100" t="s">
        <v>230</v>
      </c>
      <c r="AY126" s="100" t="s">
        <v>28</v>
      </c>
      <c r="AZ126" s="100" t="s">
        <v>28</v>
      </c>
      <c r="BA126" s="100" t="s">
        <v>28</v>
      </c>
      <c r="BB126" s="100" t="s">
        <v>28</v>
      </c>
      <c r="BC126" s="98" t="s">
        <v>434</v>
      </c>
      <c r="BD126" s="99">
        <v>17323</v>
      </c>
      <c r="BE126" s="99">
        <v>25758</v>
      </c>
      <c r="BF126" s="99">
        <v>32479</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4">
        <v>9755</v>
      </c>
      <c r="D127" s="104">
        <v>36656</v>
      </c>
      <c r="E127" s="105">
        <v>0.25049317859999998</v>
      </c>
      <c r="F127" s="95">
        <v>0.20499359249999999</v>
      </c>
      <c r="G127" s="95">
        <v>0.30609167700000001</v>
      </c>
      <c r="H127" s="95">
        <v>5.3799793499999998E-2</v>
      </c>
      <c r="I127" s="97">
        <v>0.26612287210000002</v>
      </c>
      <c r="J127" s="95">
        <v>0.26089392</v>
      </c>
      <c r="K127" s="95">
        <v>0.27145662520000002</v>
      </c>
      <c r="L127" s="95">
        <v>1.2180234286</v>
      </c>
      <c r="M127" s="95">
        <v>0.99678162839999995</v>
      </c>
      <c r="N127" s="95">
        <v>1.4883712041999999</v>
      </c>
      <c r="O127" s="104">
        <v>11923</v>
      </c>
      <c r="P127" s="104">
        <v>37614</v>
      </c>
      <c r="Q127" s="105">
        <v>0.29901670470000002</v>
      </c>
      <c r="R127" s="95">
        <v>0.24476197050000001</v>
      </c>
      <c r="S127" s="95">
        <v>0.36529771970000002</v>
      </c>
      <c r="T127" s="95">
        <v>2.3028453099999999E-2</v>
      </c>
      <c r="U127" s="97">
        <v>0.31698303820000001</v>
      </c>
      <c r="V127" s="95">
        <v>0.3113440724</v>
      </c>
      <c r="W127" s="95">
        <v>0.32272413519999998</v>
      </c>
      <c r="X127" s="95">
        <v>1.2613549433</v>
      </c>
      <c r="Y127" s="95">
        <v>1.0324898793999999</v>
      </c>
      <c r="Z127" s="95">
        <v>1.5409509813</v>
      </c>
      <c r="AA127" s="104">
        <v>16421</v>
      </c>
      <c r="AB127" s="104">
        <v>40116</v>
      </c>
      <c r="AC127" s="105">
        <v>0.38483372630000001</v>
      </c>
      <c r="AD127" s="95">
        <v>0.31510025400000002</v>
      </c>
      <c r="AE127" s="95">
        <v>0.4699996112</v>
      </c>
      <c r="AF127" s="95">
        <v>2.0279559999999999E-4</v>
      </c>
      <c r="AG127" s="97">
        <v>0.40933792000000002</v>
      </c>
      <c r="AH127" s="95">
        <v>0.40312474990000002</v>
      </c>
      <c r="AI127" s="95">
        <v>0.41564685080000002</v>
      </c>
      <c r="AJ127" s="95">
        <v>1.4608080904</v>
      </c>
      <c r="AK127" s="95">
        <v>1.1961035869000001</v>
      </c>
      <c r="AL127" s="95">
        <v>1.7840932008999999</v>
      </c>
      <c r="AM127" s="95">
        <v>1.38578182E-2</v>
      </c>
      <c r="AN127" s="95">
        <v>1.2869974158999999</v>
      </c>
      <c r="AO127" s="95">
        <v>1.0527043329000001</v>
      </c>
      <c r="AP127" s="95">
        <v>1.5734354812</v>
      </c>
      <c r="AQ127" s="95">
        <v>8.4977130900000003E-2</v>
      </c>
      <c r="AR127" s="95">
        <v>1.1937119662</v>
      </c>
      <c r="AS127" s="95">
        <v>0.97588612239999994</v>
      </c>
      <c r="AT127" s="95">
        <v>1.4601583376</v>
      </c>
      <c r="AU127" s="94" t="s">
        <v>28</v>
      </c>
      <c r="AV127" s="94" t="s">
        <v>28</v>
      </c>
      <c r="AW127" s="94">
        <v>3</v>
      </c>
      <c r="AX127" s="94" t="s">
        <v>28</v>
      </c>
      <c r="AY127" s="94" t="s">
        <v>231</v>
      </c>
      <c r="AZ127" s="94" t="s">
        <v>28</v>
      </c>
      <c r="BA127" s="94" t="s">
        <v>28</v>
      </c>
      <c r="BB127" s="94" t="s">
        <v>28</v>
      </c>
      <c r="BC127" s="106" t="s">
        <v>435</v>
      </c>
      <c r="BD127" s="107">
        <v>9755</v>
      </c>
      <c r="BE127" s="107">
        <v>11923</v>
      </c>
      <c r="BF127" s="107">
        <v>16421</v>
      </c>
      <c r="BQ127" s="46"/>
    </row>
    <row r="128" spans="1:93" x14ac:dyDescent="0.3">
      <c r="A128" s="9"/>
      <c r="B128" t="s">
        <v>54</v>
      </c>
      <c r="C128" s="94">
        <v>12165</v>
      </c>
      <c r="D128" s="104">
        <v>58350</v>
      </c>
      <c r="E128" s="105">
        <v>0.21627648369999999</v>
      </c>
      <c r="F128" s="95">
        <v>0.1770402137</v>
      </c>
      <c r="G128" s="95">
        <v>0.2642084327</v>
      </c>
      <c r="H128" s="95">
        <v>0.62199306700000001</v>
      </c>
      <c r="I128" s="97">
        <v>0.2084832905</v>
      </c>
      <c r="J128" s="95">
        <v>0.20481122639999999</v>
      </c>
      <c r="K128" s="95">
        <v>0.21222119110000001</v>
      </c>
      <c r="L128" s="95">
        <v>1.0516447021999999</v>
      </c>
      <c r="M128" s="95">
        <v>0.86085828509999995</v>
      </c>
      <c r="N128" s="95">
        <v>1.2847138707000001</v>
      </c>
      <c r="O128" s="104">
        <v>17621</v>
      </c>
      <c r="P128" s="104">
        <v>64406</v>
      </c>
      <c r="Q128" s="105">
        <v>0.28404663740000002</v>
      </c>
      <c r="R128" s="95">
        <v>0.23259824279999999</v>
      </c>
      <c r="S128" s="95">
        <v>0.34687489999999999</v>
      </c>
      <c r="T128" s="95">
        <v>7.6128924400000006E-2</v>
      </c>
      <c r="U128" s="97">
        <v>0.27359252239999998</v>
      </c>
      <c r="V128" s="95">
        <v>0.2695826107</v>
      </c>
      <c r="W128" s="95">
        <v>0.2776620796</v>
      </c>
      <c r="X128" s="95">
        <v>1.1982060686</v>
      </c>
      <c r="Y128" s="95">
        <v>0.98117910720000001</v>
      </c>
      <c r="Z128" s="95">
        <v>1.4632372136</v>
      </c>
      <c r="AA128" s="104">
        <v>23936</v>
      </c>
      <c r="AB128" s="104">
        <v>70111</v>
      </c>
      <c r="AC128" s="105">
        <v>0.3473672203</v>
      </c>
      <c r="AD128" s="95">
        <v>0.28450303519999998</v>
      </c>
      <c r="AE128" s="95">
        <v>0.4241219631</v>
      </c>
      <c r="AF128" s="95">
        <v>6.6245017000000003E-3</v>
      </c>
      <c r="AG128" s="97">
        <v>0.34140149190000002</v>
      </c>
      <c r="AH128" s="95">
        <v>0.33710375619999999</v>
      </c>
      <c r="AI128" s="95">
        <v>0.34575401950000001</v>
      </c>
      <c r="AJ128" s="95">
        <v>1.3185872526</v>
      </c>
      <c r="AK128" s="95">
        <v>1.0799581926999999</v>
      </c>
      <c r="AL128" s="95">
        <v>1.6099441204</v>
      </c>
      <c r="AM128" s="95">
        <v>4.8910162600000001E-2</v>
      </c>
      <c r="AN128" s="95">
        <v>1.2229231915000001</v>
      </c>
      <c r="AO128" s="95">
        <v>1.0009620389</v>
      </c>
      <c r="AP128" s="95">
        <v>1.4941037463</v>
      </c>
      <c r="AQ128" s="95">
        <v>7.8076489999999998E-3</v>
      </c>
      <c r="AR128" s="95">
        <v>1.3133496188</v>
      </c>
      <c r="AS128" s="95">
        <v>1.0743935643</v>
      </c>
      <c r="AT128" s="95">
        <v>1.6054519299000001</v>
      </c>
      <c r="AU128" s="94" t="s">
        <v>28</v>
      </c>
      <c r="AV128" s="94" t="s">
        <v>28</v>
      </c>
      <c r="AW128" s="94">
        <v>3</v>
      </c>
      <c r="AX128" s="94" t="s">
        <v>230</v>
      </c>
      <c r="AY128" s="94" t="s">
        <v>231</v>
      </c>
      <c r="AZ128" s="94" t="s">
        <v>28</v>
      </c>
      <c r="BA128" s="94" t="s">
        <v>28</v>
      </c>
      <c r="BB128" s="94" t="s">
        <v>28</v>
      </c>
      <c r="BC128" s="106" t="s">
        <v>437</v>
      </c>
      <c r="BD128" s="107">
        <v>12165</v>
      </c>
      <c r="BE128" s="107">
        <v>17621</v>
      </c>
      <c r="BF128" s="107">
        <v>23936</v>
      </c>
      <c r="BQ128" s="46"/>
    </row>
    <row r="129" spans="1:104" x14ac:dyDescent="0.3">
      <c r="A129" s="9"/>
      <c r="B129" t="s">
        <v>53</v>
      </c>
      <c r="C129" s="94">
        <v>15354</v>
      </c>
      <c r="D129" s="104">
        <v>67586</v>
      </c>
      <c r="E129" s="105">
        <v>0.22879871979999999</v>
      </c>
      <c r="F129" s="95">
        <v>0.1873297058</v>
      </c>
      <c r="G129" s="95">
        <v>0.27944769330000002</v>
      </c>
      <c r="H129" s="95">
        <v>0.29593035629999997</v>
      </c>
      <c r="I129" s="97">
        <v>0.22717722609999999</v>
      </c>
      <c r="J129" s="95">
        <v>0.2236121244</v>
      </c>
      <c r="K129" s="95">
        <v>0.230799167</v>
      </c>
      <c r="L129" s="95">
        <v>1.1125340928</v>
      </c>
      <c r="M129" s="95">
        <v>0.91089095470000003</v>
      </c>
      <c r="N129" s="95">
        <v>1.3588147969</v>
      </c>
      <c r="O129" s="104">
        <v>21215</v>
      </c>
      <c r="P129" s="104">
        <v>72594</v>
      </c>
      <c r="Q129" s="105">
        <v>0.29269895369999999</v>
      </c>
      <c r="R129" s="95">
        <v>0.2397098195</v>
      </c>
      <c r="S129" s="95">
        <v>0.35740161869999998</v>
      </c>
      <c r="T129" s="95">
        <v>3.8540875600000003E-2</v>
      </c>
      <c r="U129" s="97">
        <v>0.29224178309999999</v>
      </c>
      <c r="V129" s="95">
        <v>0.28833562190000001</v>
      </c>
      <c r="W129" s="95">
        <v>0.29620086200000001</v>
      </c>
      <c r="X129" s="95">
        <v>1.2347045043</v>
      </c>
      <c r="Y129" s="95">
        <v>1.011178175</v>
      </c>
      <c r="Z129" s="95">
        <v>1.5076425208999999</v>
      </c>
      <c r="AA129" s="104">
        <v>26522</v>
      </c>
      <c r="AB129" s="104">
        <v>73908</v>
      </c>
      <c r="AC129" s="105">
        <v>0.34706063809999999</v>
      </c>
      <c r="AD129" s="95">
        <v>0.28426136870000002</v>
      </c>
      <c r="AE129" s="95">
        <v>0.42373357690000002</v>
      </c>
      <c r="AF129" s="95">
        <v>6.7907562000000003E-3</v>
      </c>
      <c r="AG129" s="97">
        <v>0.35885154520000001</v>
      </c>
      <c r="AH129" s="95">
        <v>0.35455866229999999</v>
      </c>
      <c r="AI129" s="95">
        <v>0.36319640489999999</v>
      </c>
      <c r="AJ129" s="95">
        <v>1.3174234829</v>
      </c>
      <c r="AK129" s="95">
        <v>1.0790408397</v>
      </c>
      <c r="AL129" s="95">
        <v>1.6084698275</v>
      </c>
      <c r="AM129" s="95">
        <v>9.5259528699999999E-2</v>
      </c>
      <c r="AN129" s="95">
        <v>1.1857255848999999</v>
      </c>
      <c r="AO129" s="95">
        <v>0.97065452659999996</v>
      </c>
      <c r="AP129" s="95">
        <v>1.4484506322999999</v>
      </c>
      <c r="AQ129" s="95">
        <v>1.60563463E-2</v>
      </c>
      <c r="AR129" s="95">
        <v>1.2792858016999999</v>
      </c>
      <c r="AS129" s="95">
        <v>1.0468615423000001</v>
      </c>
      <c r="AT129" s="95">
        <v>1.5633129085999999</v>
      </c>
      <c r="AU129" s="94" t="s">
        <v>28</v>
      </c>
      <c r="AV129" s="94" t="s">
        <v>28</v>
      </c>
      <c r="AW129" s="94">
        <v>3</v>
      </c>
      <c r="AX129" s="94" t="s">
        <v>230</v>
      </c>
      <c r="AY129" s="94" t="s">
        <v>28</v>
      </c>
      <c r="AZ129" s="94" t="s">
        <v>28</v>
      </c>
      <c r="BA129" s="94" t="s">
        <v>28</v>
      </c>
      <c r="BB129" s="94" t="s">
        <v>28</v>
      </c>
      <c r="BC129" s="106" t="s">
        <v>436</v>
      </c>
      <c r="BD129" s="107">
        <v>15354</v>
      </c>
      <c r="BE129" s="107">
        <v>21215</v>
      </c>
      <c r="BF129" s="107">
        <v>26522</v>
      </c>
      <c r="BQ129" s="46"/>
    </row>
    <row r="130" spans="1:104" x14ac:dyDescent="0.3">
      <c r="A130" s="9"/>
      <c r="B130" t="s">
        <v>55</v>
      </c>
      <c r="C130" s="94">
        <v>7092</v>
      </c>
      <c r="D130" s="104">
        <v>36632</v>
      </c>
      <c r="E130" s="105">
        <v>0.2130431948</v>
      </c>
      <c r="F130" s="95">
        <v>0.1742298129</v>
      </c>
      <c r="G130" s="95">
        <v>0.26050307989999999</v>
      </c>
      <c r="H130" s="95">
        <v>0.73089438699999998</v>
      </c>
      <c r="I130" s="97">
        <v>0.19360122299999999</v>
      </c>
      <c r="J130" s="95">
        <v>0.18914745259999999</v>
      </c>
      <c r="K130" s="95">
        <v>0.19815986429999999</v>
      </c>
      <c r="L130" s="95">
        <v>1.0359228305999999</v>
      </c>
      <c r="M130" s="95">
        <v>0.84719270700000004</v>
      </c>
      <c r="N130" s="95">
        <v>1.2666965875</v>
      </c>
      <c r="O130" s="104">
        <v>9563</v>
      </c>
      <c r="P130" s="104">
        <v>39916</v>
      </c>
      <c r="Q130" s="105">
        <v>0.25789541840000002</v>
      </c>
      <c r="R130" s="95">
        <v>0.2110449127</v>
      </c>
      <c r="S130" s="95">
        <v>0.31514641110000002</v>
      </c>
      <c r="T130" s="95">
        <v>0.41019019429999998</v>
      </c>
      <c r="U130" s="97">
        <v>0.23957811400000001</v>
      </c>
      <c r="V130" s="95">
        <v>0.23482417880000001</v>
      </c>
      <c r="W130" s="95">
        <v>0.24442829099999999</v>
      </c>
      <c r="X130" s="95">
        <v>1.0878912641</v>
      </c>
      <c r="Y130" s="95">
        <v>0.890259774</v>
      </c>
      <c r="Z130" s="95">
        <v>1.3293955731</v>
      </c>
      <c r="AA130" s="104">
        <v>11758</v>
      </c>
      <c r="AB130" s="104">
        <v>44176</v>
      </c>
      <c r="AC130" s="105">
        <v>0.28074975839999999</v>
      </c>
      <c r="AD130" s="95">
        <v>0.22981466049999999</v>
      </c>
      <c r="AE130" s="95">
        <v>0.34297388449999999</v>
      </c>
      <c r="AF130" s="95">
        <v>0.53322682359999996</v>
      </c>
      <c r="AG130" s="97">
        <v>0.26616262219999998</v>
      </c>
      <c r="AH130" s="95">
        <v>0.26139491720000002</v>
      </c>
      <c r="AI130" s="95">
        <v>0.2710172877</v>
      </c>
      <c r="AJ130" s="95">
        <v>1.0657109563</v>
      </c>
      <c r="AK130" s="95">
        <v>0.87236406919999998</v>
      </c>
      <c r="AL130" s="95">
        <v>1.3019103863999999</v>
      </c>
      <c r="AM130" s="95">
        <v>0.40885662830000002</v>
      </c>
      <c r="AN130" s="95">
        <v>1.0886186351</v>
      </c>
      <c r="AO130" s="95">
        <v>0.88995028600000003</v>
      </c>
      <c r="AP130" s="95">
        <v>1.3316367794999999</v>
      </c>
      <c r="AQ130" s="95">
        <v>6.4310778499999999E-2</v>
      </c>
      <c r="AR130" s="95">
        <v>1.2105311256</v>
      </c>
      <c r="AS130" s="95">
        <v>0.98870976430000002</v>
      </c>
      <c r="AT130" s="95">
        <v>1.4821190796999999</v>
      </c>
      <c r="AU130" s="94" t="s">
        <v>28</v>
      </c>
      <c r="AV130" s="94" t="s">
        <v>28</v>
      </c>
      <c r="AW130" s="94" t="s">
        <v>28</v>
      </c>
      <c r="AX130" s="94" t="s">
        <v>28</v>
      </c>
      <c r="AY130" s="94" t="s">
        <v>28</v>
      </c>
      <c r="AZ130" s="94" t="s">
        <v>28</v>
      </c>
      <c r="BA130" s="94" t="s">
        <v>28</v>
      </c>
      <c r="BB130" s="94" t="s">
        <v>28</v>
      </c>
      <c r="BC130" s="106" t="s">
        <v>28</v>
      </c>
      <c r="BD130" s="107">
        <v>7092</v>
      </c>
      <c r="BE130" s="107">
        <v>9563</v>
      </c>
      <c r="BF130" s="107">
        <v>11758</v>
      </c>
    </row>
    <row r="131" spans="1:104" x14ac:dyDescent="0.3">
      <c r="A131" s="9"/>
      <c r="B131" t="s">
        <v>59</v>
      </c>
      <c r="C131" s="94">
        <v>15562</v>
      </c>
      <c r="D131" s="104">
        <v>71914</v>
      </c>
      <c r="E131" s="105">
        <v>0.2300873349</v>
      </c>
      <c r="F131" s="95">
        <v>0.1883945561</v>
      </c>
      <c r="G131" s="95">
        <v>0.28100696120000002</v>
      </c>
      <c r="H131" s="95">
        <v>0.27110010130000001</v>
      </c>
      <c r="I131" s="97">
        <v>0.2163973635</v>
      </c>
      <c r="J131" s="95">
        <v>0.21302402340000001</v>
      </c>
      <c r="K131" s="95">
        <v>0.21982412209999999</v>
      </c>
      <c r="L131" s="95">
        <v>1.1187999855999999</v>
      </c>
      <c r="M131" s="95">
        <v>0.9160687904</v>
      </c>
      <c r="N131" s="95">
        <v>1.3663967389</v>
      </c>
      <c r="O131" s="104">
        <v>20196</v>
      </c>
      <c r="P131" s="104">
        <v>79601</v>
      </c>
      <c r="Q131" s="105">
        <v>0.27208762310000001</v>
      </c>
      <c r="R131" s="95">
        <v>0.22282818500000001</v>
      </c>
      <c r="S131" s="95">
        <v>0.33223658230000003</v>
      </c>
      <c r="T131" s="95">
        <v>0.17624831869999999</v>
      </c>
      <c r="U131" s="97">
        <v>0.2537154056</v>
      </c>
      <c r="V131" s="95">
        <v>0.25024027700000001</v>
      </c>
      <c r="W131" s="95">
        <v>0.25723879379999998</v>
      </c>
      <c r="X131" s="95">
        <v>1.1477588475</v>
      </c>
      <c r="Y131" s="95">
        <v>0.93996565489999995</v>
      </c>
      <c r="Z131" s="95">
        <v>1.4014877724999999</v>
      </c>
      <c r="AA131" s="104">
        <v>22768</v>
      </c>
      <c r="AB131" s="104">
        <v>88910</v>
      </c>
      <c r="AC131" s="105">
        <v>0.27279631360000001</v>
      </c>
      <c r="AD131" s="95">
        <v>0.2234234534</v>
      </c>
      <c r="AE131" s="95">
        <v>0.33307975319999999</v>
      </c>
      <c r="AF131" s="95">
        <v>0.73186963800000004</v>
      </c>
      <c r="AG131" s="97">
        <v>0.25607918120000001</v>
      </c>
      <c r="AH131" s="95">
        <v>0.25277440249999999</v>
      </c>
      <c r="AI131" s="95">
        <v>0.25942716669999999</v>
      </c>
      <c r="AJ131" s="95">
        <v>1.0355201084000001</v>
      </c>
      <c r="AK131" s="95">
        <v>0.8481033912</v>
      </c>
      <c r="AL131" s="95">
        <v>1.2643527969999999</v>
      </c>
      <c r="AM131" s="95">
        <v>0.97968151390000002</v>
      </c>
      <c r="AN131" s="95">
        <v>1.0026046408</v>
      </c>
      <c r="AO131" s="95">
        <v>0.82071095819999995</v>
      </c>
      <c r="AP131" s="95">
        <v>1.2248113121999999</v>
      </c>
      <c r="AQ131" s="95">
        <v>0.1011061937</v>
      </c>
      <c r="AR131" s="95">
        <v>1.1825406346</v>
      </c>
      <c r="AS131" s="95">
        <v>0.96776030629999998</v>
      </c>
      <c r="AT131" s="95">
        <v>1.4449883337</v>
      </c>
      <c r="AU131" s="94" t="s">
        <v>28</v>
      </c>
      <c r="AV131" s="94" t="s">
        <v>28</v>
      </c>
      <c r="AW131" s="94" t="s">
        <v>28</v>
      </c>
      <c r="AX131" s="94" t="s">
        <v>28</v>
      </c>
      <c r="AY131" s="94" t="s">
        <v>28</v>
      </c>
      <c r="AZ131" s="94" t="s">
        <v>28</v>
      </c>
      <c r="BA131" s="94" t="s">
        <v>28</v>
      </c>
      <c r="BB131" s="94" t="s">
        <v>28</v>
      </c>
      <c r="BC131" s="106" t="s">
        <v>28</v>
      </c>
      <c r="BD131" s="107">
        <v>15562</v>
      </c>
      <c r="BE131" s="107">
        <v>20196</v>
      </c>
      <c r="BF131" s="107">
        <v>22768</v>
      </c>
      <c r="BQ131" s="46"/>
    </row>
    <row r="132" spans="1:104" x14ac:dyDescent="0.3">
      <c r="A132" s="9"/>
      <c r="B132" t="s">
        <v>56</v>
      </c>
      <c r="C132" s="94">
        <v>13183</v>
      </c>
      <c r="D132" s="104">
        <v>57770</v>
      </c>
      <c r="E132" s="105">
        <v>0.23125539249999999</v>
      </c>
      <c r="F132" s="95">
        <v>0.18931470189999999</v>
      </c>
      <c r="G132" s="95">
        <v>0.28248760410000001</v>
      </c>
      <c r="H132" s="95">
        <v>0.25052482729999997</v>
      </c>
      <c r="I132" s="97">
        <v>0.2281980267</v>
      </c>
      <c r="J132" s="95">
        <v>0.22433567909999999</v>
      </c>
      <c r="K132" s="95">
        <v>0.23212687160000001</v>
      </c>
      <c r="L132" s="95">
        <v>1.1244796669999999</v>
      </c>
      <c r="M132" s="95">
        <v>0.92054300069999995</v>
      </c>
      <c r="N132" s="95">
        <v>1.3735963672</v>
      </c>
      <c r="O132" s="104">
        <v>17775</v>
      </c>
      <c r="P132" s="104">
        <v>61184</v>
      </c>
      <c r="Q132" s="105">
        <v>0.29959570559999998</v>
      </c>
      <c r="R132" s="95">
        <v>0.2453285875</v>
      </c>
      <c r="S132" s="95">
        <v>0.36586680649999997</v>
      </c>
      <c r="T132" s="95">
        <v>2.1662574300000001E-2</v>
      </c>
      <c r="U132" s="97">
        <v>0.29051712870000002</v>
      </c>
      <c r="V132" s="95">
        <v>0.28627751109999999</v>
      </c>
      <c r="W132" s="95">
        <v>0.2948195327</v>
      </c>
      <c r="X132" s="95">
        <v>1.2637973677000001</v>
      </c>
      <c r="Y132" s="95">
        <v>1.034880064</v>
      </c>
      <c r="Z132" s="95">
        <v>1.5433515844000001</v>
      </c>
      <c r="AA132" s="104">
        <v>23628</v>
      </c>
      <c r="AB132" s="104">
        <v>62633</v>
      </c>
      <c r="AC132" s="105">
        <v>0.38944005679999999</v>
      </c>
      <c r="AD132" s="95">
        <v>0.31894554000000003</v>
      </c>
      <c r="AE132" s="95">
        <v>0.4755155311</v>
      </c>
      <c r="AF132" s="95">
        <v>1.2475440000000001E-4</v>
      </c>
      <c r="AG132" s="97">
        <v>0.37724522220000001</v>
      </c>
      <c r="AH132" s="95">
        <v>0.37246561160000002</v>
      </c>
      <c r="AI132" s="95">
        <v>0.38208616639999998</v>
      </c>
      <c r="AJ132" s="95">
        <v>1.4782934729999999</v>
      </c>
      <c r="AK132" s="95">
        <v>1.2107000854000001</v>
      </c>
      <c r="AL132" s="95">
        <v>1.8050313357000001</v>
      </c>
      <c r="AM132" s="95">
        <v>1.02862627E-2</v>
      </c>
      <c r="AN132" s="95">
        <v>1.2998853104000001</v>
      </c>
      <c r="AO132" s="95">
        <v>1.0639074763</v>
      </c>
      <c r="AP132" s="95">
        <v>1.5882037281000001</v>
      </c>
      <c r="AQ132" s="95">
        <v>1.14776523E-2</v>
      </c>
      <c r="AR132" s="95">
        <v>1.2955187874</v>
      </c>
      <c r="AS132" s="95">
        <v>1.0598863372</v>
      </c>
      <c r="AT132" s="95">
        <v>1.5835367147999999</v>
      </c>
      <c r="AU132" s="94" t="s">
        <v>28</v>
      </c>
      <c r="AV132" s="94" t="s">
        <v>28</v>
      </c>
      <c r="AW132" s="94">
        <v>3</v>
      </c>
      <c r="AX132" s="94" t="s">
        <v>230</v>
      </c>
      <c r="AY132" s="94" t="s">
        <v>231</v>
      </c>
      <c r="AZ132" s="94" t="s">
        <v>28</v>
      </c>
      <c r="BA132" s="94" t="s">
        <v>28</v>
      </c>
      <c r="BB132" s="94" t="s">
        <v>28</v>
      </c>
      <c r="BC132" s="106" t="s">
        <v>437</v>
      </c>
      <c r="BD132" s="107">
        <v>13183</v>
      </c>
      <c r="BE132" s="107">
        <v>17775</v>
      </c>
      <c r="BF132" s="107">
        <v>23628</v>
      </c>
      <c r="BQ132" s="46"/>
      <c r="CC132" s="4"/>
    </row>
    <row r="133" spans="1:104" x14ac:dyDescent="0.3">
      <c r="A133" s="9"/>
      <c r="B133" t="s">
        <v>57</v>
      </c>
      <c r="C133" s="94">
        <v>20430</v>
      </c>
      <c r="D133" s="104">
        <v>97820</v>
      </c>
      <c r="E133" s="105">
        <v>0.20795707220000001</v>
      </c>
      <c r="F133" s="95">
        <v>0.17030084719999999</v>
      </c>
      <c r="G133" s="95">
        <v>0.25393968729999999</v>
      </c>
      <c r="H133" s="95">
        <v>0.91304841039999995</v>
      </c>
      <c r="I133" s="97">
        <v>0.20885299530000001</v>
      </c>
      <c r="J133" s="95">
        <v>0.20600866249999999</v>
      </c>
      <c r="K133" s="95">
        <v>0.2117365994</v>
      </c>
      <c r="L133" s="95">
        <v>1.0111915523999999</v>
      </c>
      <c r="M133" s="95">
        <v>0.82808810590000004</v>
      </c>
      <c r="N133" s="95">
        <v>1.2347820823</v>
      </c>
      <c r="O133" s="104">
        <v>25917</v>
      </c>
      <c r="P133" s="104">
        <v>102522</v>
      </c>
      <c r="Q133" s="105">
        <v>0.25094178220000002</v>
      </c>
      <c r="R133" s="95">
        <v>0.20553592470000001</v>
      </c>
      <c r="S133" s="95">
        <v>0.30637845019999999</v>
      </c>
      <c r="T133" s="95">
        <v>0.57629438749999995</v>
      </c>
      <c r="U133" s="97">
        <v>0.25279452219999998</v>
      </c>
      <c r="V133" s="95">
        <v>0.2497355017</v>
      </c>
      <c r="W133" s="95">
        <v>0.25589101269999998</v>
      </c>
      <c r="X133" s="95">
        <v>1.0585584433999999</v>
      </c>
      <c r="Y133" s="95">
        <v>0.86702097430000002</v>
      </c>
      <c r="Z133" s="95">
        <v>1.2924093087999999</v>
      </c>
      <c r="AA133" s="104">
        <v>30608</v>
      </c>
      <c r="AB133" s="104">
        <v>107353</v>
      </c>
      <c r="AC133" s="105">
        <v>0.2766590625</v>
      </c>
      <c r="AD133" s="95">
        <v>0.2266160757</v>
      </c>
      <c r="AE133" s="95">
        <v>0.33775290029999999</v>
      </c>
      <c r="AF133" s="95">
        <v>0.6305341029</v>
      </c>
      <c r="AG133" s="97">
        <v>0.2851154602</v>
      </c>
      <c r="AH133" s="95">
        <v>0.28193916419999998</v>
      </c>
      <c r="AI133" s="95">
        <v>0.2883275401</v>
      </c>
      <c r="AJ133" s="95">
        <v>1.0501828949000001</v>
      </c>
      <c r="AK133" s="95">
        <v>0.86022241359999996</v>
      </c>
      <c r="AL133" s="95">
        <v>1.2820918118</v>
      </c>
      <c r="AM133" s="95">
        <v>0.33891475230000001</v>
      </c>
      <c r="AN133" s="95">
        <v>1.1024830539999999</v>
      </c>
      <c r="AO133" s="95">
        <v>0.90267316610000004</v>
      </c>
      <c r="AP133" s="95">
        <v>1.3465215651</v>
      </c>
      <c r="AQ133" s="95">
        <v>6.5835430099999995E-2</v>
      </c>
      <c r="AR133" s="95">
        <v>1.2066999191000001</v>
      </c>
      <c r="AS133" s="95">
        <v>0.98777558750000005</v>
      </c>
      <c r="AT133" s="95">
        <v>1.4741452544</v>
      </c>
      <c r="AU133" s="94" t="s">
        <v>28</v>
      </c>
      <c r="AV133" s="94" t="s">
        <v>28</v>
      </c>
      <c r="AW133" s="94" t="s">
        <v>28</v>
      </c>
      <c r="AX133" s="94" t="s">
        <v>28</v>
      </c>
      <c r="AY133" s="94" t="s">
        <v>28</v>
      </c>
      <c r="AZ133" s="94" t="s">
        <v>28</v>
      </c>
      <c r="BA133" s="94" t="s">
        <v>28</v>
      </c>
      <c r="BB133" s="94" t="s">
        <v>28</v>
      </c>
      <c r="BC133" s="106" t="s">
        <v>28</v>
      </c>
      <c r="BD133" s="107">
        <v>20430</v>
      </c>
      <c r="BE133" s="107">
        <v>25917</v>
      </c>
      <c r="BF133" s="107">
        <v>30608</v>
      </c>
    </row>
    <row r="134" spans="1:104" x14ac:dyDescent="0.3">
      <c r="A134" s="9"/>
      <c r="B134" t="s">
        <v>60</v>
      </c>
      <c r="C134" s="94">
        <v>6665</v>
      </c>
      <c r="D134" s="104">
        <v>35301</v>
      </c>
      <c r="E134" s="105">
        <v>0.21709657869999999</v>
      </c>
      <c r="F134" s="95">
        <v>0.17757308469999999</v>
      </c>
      <c r="G134" s="95">
        <v>0.26541705100000001</v>
      </c>
      <c r="H134" s="95">
        <v>0.59747996309999996</v>
      </c>
      <c r="I134" s="97">
        <v>0.1888048497</v>
      </c>
      <c r="J134" s="95">
        <v>0.1843260833</v>
      </c>
      <c r="K134" s="95">
        <v>0.19339244150000001</v>
      </c>
      <c r="L134" s="95">
        <v>1.0556324152000001</v>
      </c>
      <c r="M134" s="95">
        <v>0.86344937089999996</v>
      </c>
      <c r="N134" s="95">
        <v>1.2905907787999999</v>
      </c>
      <c r="O134" s="104">
        <v>8199</v>
      </c>
      <c r="P134" s="104">
        <v>37669</v>
      </c>
      <c r="Q134" s="105">
        <v>0.24488758560000001</v>
      </c>
      <c r="R134" s="95">
        <v>0.20038191220000001</v>
      </c>
      <c r="S134" s="95">
        <v>0.29927815810000002</v>
      </c>
      <c r="T134" s="95">
        <v>0.75090308269999995</v>
      </c>
      <c r="U134" s="97">
        <v>0.21765908310000001</v>
      </c>
      <c r="V134" s="95">
        <v>0.21299836680000001</v>
      </c>
      <c r="W134" s="95">
        <v>0.22242178260000001</v>
      </c>
      <c r="X134" s="95">
        <v>1.0330197671000001</v>
      </c>
      <c r="Y134" s="95">
        <v>0.84527958290000005</v>
      </c>
      <c r="Z134" s="95">
        <v>1.2624578431</v>
      </c>
      <c r="AA134" s="104">
        <v>9085</v>
      </c>
      <c r="AB134" s="104">
        <v>38300</v>
      </c>
      <c r="AC134" s="105">
        <v>0.25753387309999998</v>
      </c>
      <c r="AD134" s="95">
        <v>0.21076183970000001</v>
      </c>
      <c r="AE134" s="95">
        <v>0.31468550420000002</v>
      </c>
      <c r="AF134" s="95">
        <v>0.82454985989999996</v>
      </c>
      <c r="AG134" s="97">
        <v>0.2372062663</v>
      </c>
      <c r="AH134" s="95">
        <v>0.23237841100000001</v>
      </c>
      <c r="AI134" s="95">
        <v>0.24213442430000001</v>
      </c>
      <c r="AJ134" s="95">
        <v>0.97758470669999997</v>
      </c>
      <c r="AK134" s="95">
        <v>0.800040588</v>
      </c>
      <c r="AL134" s="95">
        <v>1.1945292190000001</v>
      </c>
      <c r="AM134" s="95">
        <v>0.62479652610000003</v>
      </c>
      <c r="AN134" s="95">
        <v>1.0516411949</v>
      </c>
      <c r="AO134" s="95">
        <v>0.85947134039999995</v>
      </c>
      <c r="AP134" s="95">
        <v>1.2867784542</v>
      </c>
      <c r="AQ134" s="95">
        <v>0.2432033616</v>
      </c>
      <c r="AR134" s="95">
        <v>1.1280121829</v>
      </c>
      <c r="AS134" s="95">
        <v>0.92141366140000003</v>
      </c>
      <c r="AT134" s="95">
        <v>1.3809340343000001</v>
      </c>
      <c r="AU134" s="94" t="s">
        <v>28</v>
      </c>
      <c r="AV134" s="94" t="s">
        <v>28</v>
      </c>
      <c r="AW134" s="94" t="s">
        <v>28</v>
      </c>
      <c r="AX134" s="94" t="s">
        <v>28</v>
      </c>
      <c r="AY134" s="94" t="s">
        <v>28</v>
      </c>
      <c r="AZ134" s="94" t="s">
        <v>28</v>
      </c>
      <c r="BA134" s="94" t="s">
        <v>28</v>
      </c>
      <c r="BB134" s="94" t="s">
        <v>28</v>
      </c>
      <c r="BC134" s="106" t="s">
        <v>28</v>
      </c>
      <c r="BD134" s="107">
        <v>6665</v>
      </c>
      <c r="BE134" s="107">
        <v>8199</v>
      </c>
      <c r="BF134" s="107">
        <v>9085</v>
      </c>
    </row>
    <row r="135" spans="1:104" x14ac:dyDescent="0.3">
      <c r="A135" s="9"/>
      <c r="B135" t="s">
        <v>58</v>
      </c>
      <c r="C135" s="94">
        <v>14765</v>
      </c>
      <c r="D135" s="104">
        <v>59726</v>
      </c>
      <c r="E135" s="105">
        <v>0.22801168290000001</v>
      </c>
      <c r="F135" s="95">
        <v>0.1866809304</v>
      </c>
      <c r="G135" s="95">
        <v>0.27849297420000002</v>
      </c>
      <c r="H135" s="95">
        <v>0.31186867940000002</v>
      </c>
      <c r="I135" s="97">
        <v>0.24721226939999999</v>
      </c>
      <c r="J135" s="95">
        <v>0.24325674980000001</v>
      </c>
      <c r="K135" s="95">
        <v>0.25123210829999998</v>
      </c>
      <c r="L135" s="95">
        <v>1.1087071247</v>
      </c>
      <c r="M135" s="95">
        <v>0.90773628319999999</v>
      </c>
      <c r="N135" s="95">
        <v>1.3541724740000001</v>
      </c>
      <c r="O135" s="104">
        <v>17673</v>
      </c>
      <c r="P135" s="104">
        <v>61564</v>
      </c>
      <c r="Q135" s="105">
        <v>0.27104288209999999</v>
      </c>
      <c r="R135" s="95">
        <v>0.2219476084</v>
      </c>
      <c r="S135" s="95">
        <v>0.33099813259999999</v>
      </c>
      <c r="T135" s="95">
        <v>0.18887868250000001</v>
      </c>
      <c r="U135" s="97">
        <v>0.28706711709999999</v>
      </c>
      <c r="V135" s="95">
        <v>0.2828658637</v>
      </c>
      <c r="W135" s="95">
        <v>0.29133076949999998</v>
      </c>
      <c r="X135" s="95">
        <v>1.1433517718999999</v>
      </c>
      <c r="Y135" s="95">
        <v>0.93625108099999999</v>
      </c>
      <c r="Z135" s="95">
        <v>1.3962635672000001</v>
      </c>
      <c r="AA135" s="104">
        <v>21444</v>
      </c>
      <c r="AB135" s="104">
        <v>65800</v>
      </c>
      <c r="AC135" s="105">
        <v>0.31305917770000002</v>
      </c>
      <c r="AD135" s="95">
        <v>0.25638775809999997</v>
      </c>
      <c r="AE135" s="95">
        <v>0.38225713049999999</v>
      </c>
      <c r="AF135" s="95">
        <v>9.0323991100000001E-2</v>
      </c>
      <c r="AG135" s="97">
        <v>0.32589665649999999</v>
      </c>
      <c r="AH135" s="95">
        <v>0.3215638233</v>
      </c>
      <c r="AI135" s="95">
        <v>0.3302878715</v>
      </c>
      <c r="AJ135" s="95">
        <v>1.1883557709999999</v>
      </c>
      <c r="AK135" s="95">
        <v>0.97323411599999998</v>
      </c>
      <c r="AL135" s="95">
        <v>1.4510274715</v>
      </c>
      <c r="AM135" s="95">
        <v>0.15862895420000001</v>
      </c>
      <c r="AN135" s="95">
        <v>1.1550171517000001</v>
      </c>
      <c r="AO135" s="95">
        <v>0.94529860310000002</v>
      </c>
      <c r="AP135" s="95">
        <v>1.4112626597</v>
      </c>
      <c r="AQ135" s="95">
        <v>9.1279654000000002E-2</v>
      </c>
      <c r="AR135" s="95">
        <v>1.1887236593999999</v>
      </c>
      <c r="AS135" s="95">
        <v>0.97260984679999996</v>
      </c>
      <c r="AT135" s="95">
        <v>1.4528579399999999</v>
      </c>
      <c r="AU135" s="94" t="s">
        <v>28</v>
      </c>
      <c r="AV135" s="94" t="s">
        <v>28</v>
      </c>
      <c r="AW135" s="94" t="s">
        <v>28</v>
      </c>
      <c r="AX135" s="94" t="s">
        <v>28</v>
      </c>
      <c r="AY135" s="94" t="s">
        <v>28</v>
      </c>
      <c r="AZ135" s="94" t="s">
        <v>28</v>
      </c>
      <c r="BA135" s="94" t="s">
        <v>28</v>
      </c>
      <c r="BB135" s="94" t="s">
        <v>28</v>
      </c>
      <c r="BC135" s="106" t="s">
        <v>28</v>
      </c>
      <c r="BD135" s="107">
        <v>14765</v>
      </c>
      <c r="BE135" s="107">
        <v>17673</v>
      </c>
      <c r="BF135" s="107">
        <v>21444</v>
      </c>
    </row>
    <row r="136" spans="1:104" x14ac:dyDescent="0.3">
      <c r="A136" s="9"/>
      <c r="B136" t="s">
        <v>61</v>
      </c>
      <c r="C136" s="94">
        <v>13746</v>
      </c>
      <c r="D136" s="104">
        <v>75559</v>
      </c>
      <c r="E136" s="105">
        <v>0.21058058869999999</v>
      </c>
      <c r="F136" s="95">
        <v>0.17240300080000001</v>
      </c>
      <c r="G136" s="95">
        <v>0.25721236930000002</v>
      </c>
      <c r="H136" s="95">
        <v>0.81662742899999996</v>
      </c>
      <c r="I136" s="97">
        <v>0.1819240593</v>
      </c>
      <c r="J136" s="95">
        <v>0.17890810300000001</v>
      </c>
      <c r="K136" s="95">
        <v>0.18499085739999999</v>
      </c>
      <c r="L136" s="95">
        <v>1.0239484049000001</v>
      </c>
      <c r="M136" s="95">
        <v>0.83830983100000001</v>
      </c>
      <c r="N136" s="95">
        <v>1.2506955031</v>
      </c>
      <c r="O136" s="104">
        <v>16983</v>
      </c>
      <c r="P136" s="104">
        <v>77494</v>
      </c>
      <c r="Q136" s="105">
        <v>0.24692635360000001</v>
      </c>
      <c r="R136" s="95">
        <v>0.2021944919</v>
      </c>
      <c r="S136" s="95">
        <v>0.30155432789999997</v>
      </c>
      <c r="T136" s="95">
        <v>0.68923838670000004</v>
      </c>
      <c r="U136" s="97">
        <v>0.21915245050000001</v>
      </c>
      <c r="V136" s="95">
        <v>0.21588111209999999</v>
      </c>
      <c r="W136" s="95">
        <v>0.2224733609</v>
      </c>
      <c r="X136" s="95">
        <v>1.0416199893</v>
      </c>
      <c r="Y136" s="95">
        <v>0.85292566540000003</v>
      </c>
      <c r="Z136" s="95">
        <v>1.2720595077000001</v>
      </c>
      <c r="AA136" s="104">
        <v>18305</v>
      </c>
      <c r="AB136" s="104">
        <v>73206</v>
      </c>
      <c r="AC136" s="105">
        <v>0.27095765199999999</v>
      </c>
      <c r="AD136" s="95">
        <v>0.2218859977</v>
      </c>
      <c r="AE136" s="95">
        <v>0.33088184900000001</v>
      </c>
      <c r="AF136" s="95">
        <v>0.78250663750000005</v>
      </c>
      <c r="AG136" s="97">
        <v>0.25004781030000001</v>
      </c>
      <c r="AH136" s="95">
        <v>0.2464516058</v>
      </c>
      <c r="AI136" s="95">
        <v>0.25369649030000002</v>
      </c>
      <c r="AJ136" s="95">
        <v>1.0285406480999999</v>
      </c>
      <c r="AK136" s="95">
        <v>0.84226729219999996</v>
      </c>
      <c r="AL136" s="95">
        <v>1.2560096712</v>
      </c>
      <c r="AM136" s="95">
        <v>0.36387157599999997</v>
      </c>
      <c r="AN136" s="95">
        <v>1.0973217238999999</v>
      </c>
      <c r="AO136" s="95">
        <v>0.89799155180000001</v>
      </c>
      <c r="AP136" s="95">
        <v>1.3408978774</v>
      </c>
      <c r="AQ136" s="95">
        <v>0.1199555788</v>
      </c>
      <c r="AR136" s="95">
        <v>1.1725978882999999</v>
      </c>
      <c r="AS136" s="95">
        <v>0.95937736409999996</v>
      </c>
      <c r="AT136" s="95">
        <v>1.4332064306000001</v>
      </c>
      <c r="AU136" s="94" t="s">
        <v>28</v>
      </c>
      <c r="AV136" s="94" t="s">
        <v>28</v>
      </c>
      <c r="AW136" s="94" t="s">
        <v>28</v>
      </c>
      <c r="AX136" s="94" t="s">
        <v>28</v>
      </c>
      <c r="AY136" s="94" t="s">
        <v>28</v>
      </c>
      <c r="AZ136" s="94" t="s">
        <v>28</v>
      </c>
      <c r="BA136" s="94" t="s">
        <v>28</v>
      </c>
      <c r="BB136" s="94" t="s">
        <v>28</v>
      </c>
      <c r="BC136" s="106" t="s">
        <v>28</v>
      </c>
      <c r="BD136" s="107">
        <v>13746</v>
      </c>
      <c r="BE136" s="107">
        <v>16983</v>
      </c>
      <c r="BF136" s="107">
        <v>18305</v>
      </c>
    </row>
    <row r="137" spans="1:104" x14ac:dyDescent="0.3">
      <c r="A137" s="9"/>
      <c r="B137" t="s">
        <v>62</v>
      </c>
      <c r="C137" s="94">
        <v>8296</v>
      </c>
      <c r="D137" s="104">
        <v>47043</v>
      </c>
      <c r="E137" s="105">
        <v>0.20506058730000001</v>
      </c>
      <c r="F137" s="95">
        <v>0.16778872959999999</v>
      </c>
      <c r="G137" s="95">
        <v>0.25061185320000001</v>
      </c>
      <c r="H137" s="95">
        <v>0.97742029699999999</v>
      </c>
      <c r="I137" s="97">
        <v>0.1763492975</v>
      </c>
      <c r="J137" s="95">
        <v>0.172595048</v>
      </c>
      <c r="K137" s="95">
        <v>0.18018520860000001</v>
      </c>
      <c r="L137" s="95">
        <v>0.99710739059999998</v>
      </c>
      <c r="M137" s="95">
        <v>0.81587293059999999</v>
      </c>
      <c r="N137" s="95">
        <v>1.2186004844</v>
      </c>
      <c r="O137" s="104">
        <v>9257</v>
      </c>
      <c r="P137" s="104">
        <v>49016</v>
      </c>
      <c r="Q137" s="105">
        <v>0.21698549149999999</v>
      </c>
      <c r="R137" s="95">
        <v>0.17757305600000001</v>
      </c>
      <c r="S137" s="95">
        <v>0.26514553839999999</v>
      </c>
      <c r="T137" s="95">
        <v>0.38694413929999999</v>
      </c>
      <c r="U137" s="97">
        <v>0.18885669990000001</v>
      </c>
      <c r="V137" s="95">
        <v>0.18504841559999999</v>
      </c>
      <c r="W137" s="95">
        <v>0.1927433583</v>
      </c>
      <c r="X137" s="95">
        <v>0.91531917129999996</v>
      </c>
      <c r="Y137" s="95">
        <v>0.74906401020000002</v>
      </c>
      <c r="Z137" s="95">
        <v>1.1184747551000001</v>
      </c>
      <c r="AA137" s="104">
        <v>9453</v>
      </c>
      <c r="AB137" s="104">
        <v>47364</v>
      </c>
      <c r="AC137" s="105">
        <v>0.2210936443</v>
      </c>
      <c r="AD137" s="95">
        <v>0.180937601</v>
      </c>
      <c r="AE137" s="95">
        <v>0.27016164300000001</v>
      </c>
      <c r="AF137" s="95">
        <v>8.6610577600000002E-2</v>
      </c>
      <c r="AG137" s="97">
        <v>0.199581961</v>
      </c>
      <c r="AH137" s="95">
        <v>0.1955989226</v>
      </c>
      <c r="AI137" s="95">
        <v>0.2036461071</v>
      </c>
      <c r="AJ137" s="95">
        <v>0.83925956150000003</v>
      </c>
      <c r="AK137" s="95">
        <v>0.68682938449999997</v>
      </c>
      <c r="AL137" s="95">
        <v>1.0255190406000001</v>
      </c>
      <c r="AM137" s="95">
        <v>0.8553858661</v>
      </c>
      <c r="AN137" s="95">
        <v>1.0189328455</v>
      </c>
      <c r="AO137" s="95">
        <v>0.83281104439999998</v>
      </c>
      <c r="AP137" s="95">
        <v>1.2466503063000001</v>
      </c>
      <c r="AQ137" s="95">
        <v>0.58309743380000001</v>
      </c>
      <c r="AR137" s="95">
        <v>1.0581530774000001</v>
      </c>
      <c r="AS137" s="95">
        <v>0.86474375810000004</v>
      </c>
      <c r="AT137" s="95">
        <v>1.2948204885000001</v>
      </c>
      <c r="AU137" s="94" t="s">
        <v>28</v>
      </c>
      <c r="AV137" s="94" t="s">
        <v>28</v>
      </c>
      <c r="AW137" s="94" t="s">
        <v>28</v>
      </c>
      <c r="AX137" s="94" t="s">
        <v>28</v>
      </c>
      <c r="AY137" s="94" t="s">
        <v>28</v>
      </c>
      <c r="AZ137" s="94" t="s">
        <v>28</v>
      </c>
      <c r="BA137" s="94" t="s">
        <v>28</v>
      </c>
      <c r="BB137" s="94" t="s">
        <v>28</v>
      </c>
      <c r="BC137" s="106" t="s">
        <v>28</v>
      </c>
      <c r="BD137" s="107">
        <v>8296</v>
      </c>
      <c r="BE137" s="107">
        <v>9257</v>
      </c>
      <c r="BF137" s="107">
        <v>9453</v>
      </c>
      <c r="CO137" s="4"/>
    </row>
    <row r="138" spans="1:104" x14ac:dyDescent="0.3">
      <c r="A138" s="9"/>
      <c r="B138" t="s">
        <v>168</v>
      </c>
      <c r="C138" s="94">
        <v>156682</v>
      </c>
      <c r="D138" s="104">
        <v>730989</v>
      </c>
      <c r="E138" s="105">
        <v>0.2227422875</v>
      </c>
      <c r="F138" s="95">
        <v>0.19234455719999999</v>
      </c>
      <c r="G138" s="95">
        <v>0.25794401119999999</v>
      </c>
      <c r="H138" s="95">
        <v>0.28636259809999998</v>
      </c>
      <c r="I138" s="97">
        <v>0.2143424867</v>
      </c>
      <c r="J138" s="95">
        <v>0.21328378880000001</v>
      </c>
      <c r="K138" s="95">
        <v>0.21540643970000001</v>
      </c>
      <c r="L138" s="95">
        <v>1.083084682</v>
      </c>
      <c r="M138" s="95">
        <v>0.93527567659999999</v>
      </c>
      <c r="N138" s="95">
        <v>1.2542531125</v>
      </c>
      <c r="O138" s="104">
        <v>204234</v>
      </c>
      <c r="P138" s="104">
        <v>786632</v>
      </c>
      <c r="Q138" s="105">
        <v>0.26824145960000001</v>
      </c>
      <c r="R138" s="95">
        <v>0.23164414019999999</v>
      </c>
      <c r="S138" s="95">
        <v>0.31062076770000002</v>
      </c>
      <c r="T138" s="95">
        <v>9.8704543199999994E-2</v>
      </c>
      <c r="U138" s="97">
        <v>0.2596309329</v>
      </c>
      <c r="V138" s="95">
        <v>0.25850736559999998</v>
      </c>
      <c r="W138" s="95">
        <v>0.26075938360000001</v>
      </c>
      <c r="X138" s="95">
        <v>1.1315344118999999</v>
      </c>
      <c r="Y138" s="95">
        <v>0.97715437549999995</v>
      </c>
      <c r="Z138" s="95">
        <v>1.3103048581000001</v>
      </c>
      <c r="AA138" s="104">
        <v>248426</v>
      </c>
      <c r="AB138" s="104">
        <v>822766</v>
      </c>
      <c r="AC138" s="105">
        <v>0.30357806110000002</v>
      </c>
      <c r="AD138" s="95">
        <v>0.26216497280000001</v>
      </c>
      <c r="AE138" s="95">
        <v>0.35153299919999997</v>
      </c>
      <c r="AF138" s="95">
        <v>5.8068223699999998E-2</v>
      </c>
      <c r="AG138" s="97">
        <v>0.30194004130000002</v>
      </c>
      <c r="AH138" s="95">
        <v>0.30075504590000002</v>
      </c>
      <c r="AI138" s="95">
        <v>0.30312970560000002</v>
      </c>
      <c r="AJ138" s="95">
        <v>1.1523659633000001</v>
      </c>
      <c r="AK138" s="95">
        <v>0.99516411140000005</v>
      </c>
      <c r="AL138" s="95">
        <v>1.3344003248</v>
      </c>
      <c r="AM138" s="95">
        <v>2.8220899999999999E-5</v>
      </c>
      <c r="AN138" s="95">
        <v>1.1317343018999999</v>
      </c>
      <c r="AO138" s="95">
        <v>1.0680424661000001</v>
      </c>
      <c r="AP138" s="95">
        <v>1.1992243482</v>
      </c>
      <c r="AQ138" s="95">
        <v>3.4933929999999999E-10</v>
      </c>
      <c r="AR138" s="95">
        <v>1.2042682272</v>
      </c>
      <c r="AS138" s="95">
        <v>1.1363451710000001</v>
      </c>
      <c r="AT138" s="95">
        <v>1.2762512660000001</v>
      </c>
      <c r="AU138" s="94" t="s">
        <v>28</v>
      </c>
      <c r="AV138" s="94" t="s">
        <v>28</v>
      </c>
      <c r="AW138" s="94" t="s">
        <v>28</v>
      </c>
      <c r="AX138" s="94" t="s">
        <v>230</v>
      </c>
      <c r="AY138" s="94" t="s">
        <v>231</v>
      </c>
      <c r="AZ138" s="94" t="s">
        <v>28</v>
      </c>
      <c r="BA138" s="94" t="s">
        <v>28</v>
      </c>
      <c r="BB138" s="94" t="s">
        <v>28</v>
      </c>
      <c r="BC138" s="106" t="s">
        <v>235</v>
      </c>
      <c r="BD138" s="107">
        <v>156682</v>
      </c>
      <c r="BE138" s="107">
        <v>204234</v>
      </c>
      <c r="BF138" s="107">
        <v>248426</v>
      </c>
      <c r="BQ138" s="46"/>
      <c r="CZ138" s="4"/>
    </row>
    <row r="139" spans="1:104" s="3" customFormat="1" x14ac:dyDescent="0.3">
      <c r="A139" s="9" t="s">
        <v>240</v>
      </c>
      <c r="B139" s="3" t="s">
        <v>128</v>
      </c>
      <c r="C139" s="100">
        <v>2361</v>
      </c>
      <c r="D139" s="101">
        <v>6778</v>
      </c>
      <c r="E139" s="96">
        <v>0.42749289779999999</v>
      </c>
      <c r="F139" s="102">
        <v>0.36610154659999999</v>
      </c>
      <c r="G139" s="102">
        <v>0.49917892819999998</v>
      </c>
      <c r="H139" s="102">
        <v>3.2339689999999999E-19</v>
      </c>
      <c r="I139" s="103">
        <v>0.34833284149999999</v>
      </c>
      <c r="J139" s="102">
        <v>0.33456185779999997</v>
      </c>
      <c r="K139" s="102">
        <v>0.36267065609999999</v>
      </c>
      <c r="L139" s="102">
        <v>2.0314342121000002</v>
      </c>
      <c r="M139" s="102">
        <v>1.7397042401</v>
      </c>
      <c r="N139" s="102">
        <v>2.3720842100000001</v>
      </c>
      <c r="O139" s="101">
        <v>2167</v>
      </c>
      <c r="P139" s="101">
        <v>6299</v>
      </c>
      <c r="Q139" s="96">
        <v>0.38788870530000003</v>
      </c>
      <c r="R139" s="102">
        <v>0.33167277740000001</v>
      </c>
      <c r="S139" s="102">
        <v>0.45363279099999998</v>
      </c>
      <c r="T139" s="102">
        <v>1.5961623999999999E-9</v>
      </c>
      <c r="U139" s="103">
        <v>0.3440228608</v>
      </c>
      <c r="V139" s="102">
        <v>0.32983897099999998</v>
      </c>
      <c r="W139" s="102">
        <v>0.3588166928</v>
      </c>
      <c r="X139" s="102">
        <v>1.6193850185000001</v>
      </c>
      <c r="Y139" s="102">
        <v>1.384690813</v>
      </c>
      <c r="Z139" s="102">
        <v>1.8938580465999999</v>
      </c>
      <c r="AA139" s="101">
        <v>2056</v>
      </c>
      <c r="AB139" s="101">
        <v>5786</v>
      </c>
      <c r="AC139" s="96">
        <v>0.372073826</v>
      </c>
      <c r="AD139" s="102">
        <v>0.31801408640000001</v>
      </c>
      <c r="AE139" s="102">
        <v>0.43532327009999999</v>
      </c>
      <c r="AF139" s="102">
        <v>1.6296000000000001E-5</v>
      </c>
      <c r="AG139" s="103">
        <v>0.35534047699999999</v>
      </c>
      <c r="AH139" s="102">
        <v>0.3403080604</v>
      </c>
      <c r="AI139" s="102">
        <v>0.3710369201</v>
      </c>
      <c r="AJ139" s="102">
        <v>1.4123721966</v>
      </c>
      <c r="AK139" s="102">
        <v>1.2071643376000001</v>
      </c>
      <c r="AL139" s="102">
        <v>1.6524636784</v>
      </c>
      <c r="AM139" s="102">
        <v>0.62590983649999998</v>
      </c>
      <c r="AN139" s="102">
        <v>0.95922830690000005</v>
      </c>
      <c r="AO139" s="102">
        <v>0.81140787250000002</v>
      </c>
      <c r="AP139" s="102">
        <v>1.1339783307</v>
      </c>
      <c r="AQ139" s="102">
        <v>0.2493389084</v>
      </c>
      <c r="AR139" s="102">
        <v>0.90735707499999996</v>
      </c>
      <c r="AS139" s="102">
        <v>0.76902630080000001</v>
      </c>
      <c r="AT139" s="102">
        <v>1.0705704871999999</v>
      </c>
      <c r="AU139" s="100">
        <v>1</v>
      </c>
      <c r="AV139" s="100">
        <v>2</v>
      </c>
      <c r="AW139" s="100">
        <v>3</v>
      </c>
      <c r="AX139" s="100" t="s">
        <v>28</v>
      </c>
      <c r="AY139" s="100" t="s">
        <v>28</v>
      </c>
      <c r="AZ139" s="100" t="s">
        <v>28</v>
      </c>
      <c r="BA139" s="100" t="s">
        <v>28</v>
      </c>
      <c r="BB139" s="100" t="s">
        <v>28</v>
      </c>
      <c r="BC139" s="98" t="s">
        <v>233</v>
      </c>
      <c r="BD139" s="99">
        <v>2361</v>
      </c>
      <c r="BE139" s="99">
        <v>2167</v>
      </c>
      <c r="BF139" s="99">
        <v>2056</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O18" sqref="O18"/>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441</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456</v>
      </c>
      <c r="BN6" s="6"/>
      <c r="BO6" s="6"/>
      <c r="BP6" s="6"/>
      <c r="BQ6" s="6"/>
      <c r="BR6" s="11"/>
      <c r="BS6" s="11"/>
      <c r="BT6" s="11"/>
      <c r="BU6" s="11"/>
    </row>
    <row r="7" spans="1:77" x14ac:dyDescent="0.3">
      <c r="A7" s="8" t="s">
        <v>37</v>
      </c>
      <c r="B7" s="94" t="s">
        <v>1</v>
      </c>
      <c r="C7" s="94" t="s">
        <v>2</v>
      </c>
      <c r="D7" s="108" t="s">
        <v>3</v>
      </c>
      <c r="E7" s="95" t="s">
        <v>4</v>
      </c>
      <c r="F7" s="95" t="s">
        <v>5</v>
      </c>
      <c r="G7" s="95" t="s">
        <v>6</v>
      </c>
      <c r="H7" s="97" t="s">
        <v>7</v>
      </c>
      <c r="I7" s="95" t="s">
        <v>155</v>
      </c>
      <c r="J7" s="95" t="s">
        <v>156</v>
      </c>
      <c r="K7" s="95" t="s">
        <v>8</v>
      </c>
      <c r="L7" s="95" t="s">
        <v>9</v>
      </c>
      <c r="M7" s="95" t="s">
        <v>10</v>
      </c>
      <c r="N7" s="95" t="s">
        <v>250</v>
      </c>
      <c r="O7" s="94" t="s">
        <v>251</v>
      </c>
      <c r="P7" s="94" t="s">
        <v>252</v>
      </c>
      <c r="Q7" s="94" t="s">
        <v>253</v>
      </c>
      <c r="R7" s="94" t="s">
        <v>254</v>
      </c>
      <c r="S7" s="94" t="s">
        <v>11</v>
      </c>
      <c r="T7" s="94" t="s">
        <v>12</v>
      </c>
      <c r="U7" s="108" t="s">
        <v>13</v>
      </c>
      <c r="V7" s="94" t="s">
        <v>14</v>
      </c>
      <c r="W7" s="94" t="s">
        <v>15</v>
      </c>
      <c r="X7" s="94" t="s">
        <v>16</v>
      </c>
      <c r="Y7" s="97" t="s">
        <v>17</v>
      </c>
      <c r="Z7" s="94" t="s">
        <v>157</v>
      </c>
      <c r="AA7" s="94" t="s">
        <v>158</v>
      </c>
      <c r="AB7" s="94" t="s">
        <v>18</v>
      </c>
      <c r="AC7" s="94" t="s">
        <v>19</v>
      </c>
      <c r="AD7" s="94" t="s">
        <v>20</v>
      </c>
      <c r="AE7" s="94" t="s">
        <v>255</v>
      </c>
      <c r="AF7" s="94" t="s">
        <v>256</v>
      </c>
      <c r="AG7" s="94" t="s">
        <v>257</v>
      </c>
      <c r="AH7" s="94" t="s">
        <v>258</v>
      </c>
      <c r="AI7" s="94" t="s">
        <v>259</v>
      </c>
      <c r="AJ7" s="94" t="s">
        <v>210</v>
      </c>
      <c r="AK7" s="94" t="s">
        <v>211</v>
      </c>
      <c r="AL7" s="108" t="s">
        <v>212</v>
      </c>
      <c r="AM7" s="94" t="s">
        <v>213</v>
      </c>
      <c r="AN7" s="94" t="s">
        <v>214</v>
      </c>
      <c r="AO7" s="94" t="s">
        <v>215</v>
      </c>
      <c r="AP7" s="97" t="s">
        <v>216</v>
      </c>
      <c r="AQ7" s="94" t="s">
        <v>217</v>
      </c>
      <c r="AR7" s="94" t="s">
        <v>218</v>
      </c>
      <c r="AS7" s="94" t="s">
        <v>219</v>
      </c>
      <c r="AT7" s="94" t="s">
        <v>220</v>
      </c>
      <c r="AU7" s="94" t="s">
        <v>221</v>
      </c>
      <c r="AV7" s="94" t="s">
        <v>260</v>
      </c>
      <c r="AW7" s="94" t="s">
        <v>261</v>
      </c>
      <c r="AX7" s="94" t="s">
        <v>262</v>
      </c>
      <c r="AY7" s="94" t="s">
        <v>263</v>
      </c>
      <c r="AZ7" s="94" t="s">
        <v>264</v>
      </c>
      <c r="BA7" s="94" t="s">
        <v>265</v>
      </c>
      <c r="BB7" s="94" t="s">
        <v>222</v>
      </c>
      <c r="BC7" s="94" t="s">
        <v>223</v>
      </c>
      <c r="BD7" s="94" t="s">
        <v>224</v>
      </c>
      <c r="BE7" s="94" t="s">
        <v>225</v>
      </c>
      <c r="BF7" s="94" t="s">
        <v>266</v>
      </c>
      <c r="BG7" s="94" t="s">
        <v>21</v>
      </c>
      <c r="BH7" s="94" t="s">
        <v>22</v>
      </c>
      <c r="BI7" s="94" t="s">
        <v>23</v>
      </c>
      <c r="BJ7" s="94" t="s">
        <v>24</v>
      </c>
      <c r="BK7" s="94" t="s">
        <v>159</v>
      </c>
      <c r="BL7" s="94" t="s">
        <v>160</v>
      </c>
      <c r="BM7" s="94" t="s">
        <v>226</v>
      </c>
      <c r="BN7" s="94" t="s">
        <v>267</v>
      </c>
      <c r="BO7" s="94" t="s">
        <v>268</v>
      </c>
      <c r="BP7" s="94" t="s">
        <v>269</v>
      </c>
      <c r="BQ7" s="94" t="s">
        <v>161</v>
      </c>
      <c r="BR7" s="95" t="s">
        <v>227</v>
      </c>
      <c r="BS7" s="95" t="s">
        <v>25</v>
      </c>
      <c r="BT7" s="95" t="s">
        <v>26</v>
      </c>
      <c r="BU7" s="95" t="s">
        <v>228</v>
      </c>
      <c r="BV7" s="98" t="s">
        <v>27</v>
      </c>
      <c r="BW7" s="99" t="s">
        <v>131</v>
      </c>
      <c r="BX7" s="99" t="s">
        <v>132</v>
      </c>
      <c r="BY7" s="99" t="s">
        <v>229</v>
      </c>
    </row>
    <row r="8" spans="1:77" x14ac:dyDescent="0.3">
      <c r="A8" t="s">
        <v>38</v>
      </c>
      <c r="B8" s="94">
        <v>6237</v>
      </c>
      <c r="C8" s="94">
        <v>13110</v>
      </c>
      <c r="D8" s="108">
        <v>0.36277201590000002</v>
      </c>
      <c r="E8" s="95">
        <v>0.31032726620000001</v>
      </c>
      <c r="F8" s="95">
        <v>0.42407983389999998</v>
      </c>
      <c r="G8" s="95">
        <v>1.042479E-11</v>
      </c>
      <c r="H8" s="97">
        <v>0.47574370710000002</v>
      </c>
      <c r="I8" s="95">
        <v>0.46408218239999999</v>
      </c>
      <c r="J8" s="95">
        <v>0.48769826430000002</v>
      </c>
      <c r="K8" s="95">
        <v>1.7190739459</v>
      </c>
      <c r="L8" s="95">
        <v>1.4705531152</v>
      </c>
      <c r="M8" s="95">
        <v>2.0095943499</v>
      </c>
      <c r="N8" s="95" t="s">
        <v>28</v>
      </c>
      <c r="O8" s="94" t="s">
        <v>28</v>
      </c>
      <c r="P8" s="94" t="s">
        <v>28</v>
      </c>
      <c r="Q8" s="94" t="s">
        <v>28</v>
      </c>
      <c r="R8" s="94" t="s">
        <v>28</v>
      </c>
      <c r="S8" s="94">
        <v>5347</v>
      </c>
      <c r="T8" s="94">
        <v>10529</v>
      </c>
      <c r="U8" s="108">
        <v>0.38267881529999997</v>
      </c>
      <c r="V8" s="95">
        <v>0.32655241530000001</v>
      </c>
      <c r="W8" s="95">
        <v>0.44845197520000002</v>
      </c>
      <c r="X8" s="95">
        <v>7.290474E-9</v>
      </c>
      <c r="Y8" s="97">
        <v>0.50783550190000004</v>
      </c>
      <c r="Z8" s="95">
        <v>0.49440449009999998</v>
      </c>
      <c r="AA8" s="95">
        <v>0.52163138119999997</v>
      </c>
      <c r="AB8" s="95">
        <v>1.5969001625999999</v>
      </c>
      <c r="AC8" s="95">
        <v>1.3626874139</v>
      </c>
      <c r="AD8" s="95">
        <v>1.8713683735</v>
      </c>
      <c r="AE8" s="94" t="s">
        <v>28</v>
      </c>
      <c r="AF8" s="94" t="s">
        <v>28</v>
      </c>
      <c r="AG8" s="94" t="s">
        <v>28</v>
      </c>
      <c r="AH8" s="94" t="s">
        <v>28</v>
      </c>
      <c r="AI8" s="94" t="s">
        <v>28</v>
      </c>
      <c r="AJ8" s="94">
        <v>5181</v>
      </c>
      <c r="AK8" s="94">
        <v>10124</v>
      </c>
      <c r="AL8" s="108">
        <v>0.37306707220000002</v>
      </c>
      <c r="AM8" s="95">
        <v>0.31841361350000003</v>
      </c>
      <c r="AN8" s="95">
        <v>0.43710141299999999</v>
      </c>
      <c r="AO8" s="95">
        <v>1.6698099999999999E-5</v>
      </c>
      <c r="AP8" s="97">
        <v>0.51175424729999996</v>
      </c>
      <c r="AQ8" s="95">
        <v>0.49800739290000001</v>
      </c>
      <c r="AR8" s="95">
        <v>0.5258805661</v>
      </c>
      <c r="AS8" s="95">
        <v>1.4161425055000001</v>
      </c>
      <c r="AT8" s="95">
        <v>1.2086809208</v>
      </c>
      <c r="AU8" s="95">
        <v>1.659213413</v>
      </c>
      <c r="AV8" s="94" t="s">
        <v>28</v>
      </c>
      <c r="AW8" s="94" t="s">
        <v>28</v>
      </c>
      <c r="AX8" s="94" t="s">
        <v>28</v>
      </c>
      <c r="AY8" s="94" t="s">
        <v>28</v>
      </c>
      <c r="AZ8" s="94" t="s">
        <v>28</v>
      </c>
      <c r="BA8" s="94" t="s">
        <v>28</v>
      </c>
      <c r="BB8" s="94" t="s">
        <v>28</v>
      </c>
      <c r="BC8" s="94" t="s">
        <v>28</v>
      </c>
      <c r="BD8" s="94" t="s">
        <v>28</v>
      </c>
      <c r="BE8" s="94" t="s">
        <v>28</v>
      </c>
      <c r="BF8" s="94" t="s">
        <v>28</v>
      </c>
      <c r="BG8" s="94" t="s">
        <v>28</v>
      </c>
      <c r="BH8" s="94" t="s">
        <v>28</v>
      </c>
      <c r="BI8" s="94" t="s">
        <v>28</v>
      </c>
      <c r="BJ8" s="94" t="s">
        <v>28</v>
      </c>
      <c r="BK8" s="94">
        <v>1</v>
      </c>
      <c r="BL8" s="94">
        <v>2</v>
      </c>
      <c r="BM8" s="94">
        <v>3</v>
      </c>
      <c r="BN8" s="94" t="s">
        <v>28</v>
      </c>
      <c r="BO8" s="94" t="s">
        <v>28</v>
      </c>
      <c r="BP8" s="94" t="s">
        <v>28</v>
      </c>
      <c r="BQ8" s="94" t="s">
        <v>28</v>
      </c>
      <c r="BR8" s="95" t="s">
        <v>28</v>
      </c>
      <c r="BS8" s="95" t="s">
        <v>28</v>
      </c>
      <c r="BT8" s="95" t="s">
        <v>28</v>
      </c>
      <c r="BU8" s="95" t="s">
        <v>28</v>
      </c>
      <c r="BV8" s="106" t="s">
        <v>270</v>
      </c>
      <c r="BW8" s="107">
        <v>6237</v>
      </c>
      <c r="BX8" s="107">
        <v>5347</v>
      </c>
      <c r="BY8" s="107">
        <v>5181</v>
      </c>
    </row>
    <row r="9" spans="1:77" x14ac:dyDescent="0.3">
      <c r="A9" t="s">
        <v>39</v>
      </c>
      <c r="B9" s="94">
        <v>14811</v>
      </c>
      <c r="C9" s="94">
        <v>98242</v>
      </c>
      <c r="D9" s="108">
        <v>0.17668806009999999</v>
      </c>
      <c r="E9" s="95">
        <v>0.15155416190000001</v>
      </c>
      <c r="F9" s="95">
        <v>0.20599018969999999</v>
      </c>
      <c r="G9" s="95">
        <v>2.32945058E-2</v>
      </c>
      <c r="H9" s="97">
        <v>0.1507603673</v>
      </c>
      <c r="I9" s="95">
        <v>0.14835184500000001</v>
      </c>
      <c r="J9" s="95">
        <v>0.15320799239999999</v>
      </c>
      <c r="K9" s="95">
        <v>0.83727472709999995</v>
      </c>
      <c r="L9" s="95">
        <v>0.71817229490000001</v>
      </c>
      <c r="M9" s="95">
        <v>0.9761292291</v>
      </c>
      <c r="N9" s="95" t="s">
        <v>40</v>
      </c>
      <c r="O9" s="95">
        <v>1.0939814892999999</v>
      </c>
      <c r="P9" s="95">
        <v>0.97425450960000004</v>
      </c>
      <c r="Q9" s="95">
        <v>1.2284218211</v>
      </c>
      <c r="R9" s="102">
        <v>0.1287854672</v>
      </c>
      <c r="S9" s="94">
        <v>15780</v>
      </c>
      <c r="T9" s="94">
        <v>102692</v>
      </c>
      <c r="U9" s="108">
        <v>0.17452096580000001</v>
      </c>
      <c r="V9" s="95">
        <v>0.14975767449999999</v>
      </c>
      <c r="W9" s="95">
        <v>0.20337900950000001</v>
      </c>
      <c r="X9" s="95">
        <v>4.8810300000000003E-5</v>
      </c>
      <c r="Y9" s="97">
        <v>0.1536633818</v>
      </c>
      <c r="Z9" s="95">
        <v>0.1512844535</v>
      </c>
      <c r="AA9" s="95">
        <v>0.1560797183</v>
      </c>
      <c r="AB9" s="95">
        <v>0.7282675381</v>
      </c>
      <c r="AC9" s="95">
        <v>0.62493152269999996</v>
      </c>
      <c r="AD9" s="95">
        <v>0.84869075699999996</v>
      </c>
      <c r="AE9" s="94" t="s">
        <v>46</v>
      </c>
      <c r="AF9" s="95">
        <v>1.2062006449</v>
      </c>
      <c r="AG9" s="95">
        <v>1.0744873607000001</v>
      </c>
      <c r="AH9" s="95">
        <v>1.3540596651000001</v>
      </c>
      <c r="AI9" s="102">
        <v>1.4843929E-3</v>
      </c>
      <c r="AJ9" s="94">
        <v>20436</v>
      </c>
      <c r="AK9" s="94">
        <v>109352</v>
      </c>
      <c r="AL9" s="108">
        <v>0.17018485890000001</v>
      </c>
      <c r="AM9" s="95">
        <v>0.14608494990000001</v>
      </c>
      <c r="AN9" s="95">
        <v>0.19826057529999999</v>
      </c>
      <c r="AO9" s="95">
        <v>2.0425266000000001E-8</v>
      </c>
      <c r="AP9" s="97">
        <v>0.1868827273</v>
      </c>
      <c r="AQ9" s="95">
        <v>0.18433797490000001</v>
      </c>
      <c r="AR9" s="95">
        <v>0.1894626096</v>
      </c>
      <c r="AS9" s="95">
        <v>0.64601255499999999</v>
      </c>
      <c r="AT9" s="95">
        <v>0.5545305988</v>
      </c>
      <c r="AU9" s="95">
        <v>0.75258646159999998</v>
      </c>
      <c r="AV9" s="94" t="s">
        <v>245</v>
      </c>
      <c r="AW9" s="95">
        <v>1.4122971706</v>
      </c>
      <c r="AX9" s="95">
        <v>1.2590001927000001</v>
      </c>
      <c r="AY9" s="95">
        <v>1.5842597243000001</v>
      </c>
      <c r="AZ9" s="102">
        <v>3.8915646000000004E-9</v>
      </c>
      <c r="BA9" s="95" t="s">
        <v>246</v>
      </c>
      <c r="BB9" s="95">
        <v>5.7793714900000001E-2</v>
      </c>
      <c r="BC9" s="95">
        <v>1.605164692</v>
      </c>
      <c r="BD9" s="95">
        <v>0.98448149259999995</v>
      </c>
      <c r="BE9" s="95">
        <v>2.6171682329000001</v>
      </c>
      <c r="BF9" s="94" t="s">
        <v>243</v>
      </c>
      <c r="BG9" s="95">
        <v>0.2423671721</v>
      </c>
      <c r="BH9" s="95">
        <v>1.3403824976000001</v>
      </c>
      <c r="BI9" s="95">
        <v>0.82022219780000005</v>
      </c>
      <c r="BJ9" s="95">
        <v>2.1904128474000002</v>
      </c>
      <c r="BK9" s="94" t="s">
        <v>28</v>
      </c>
      <c r="BL9" s="94">
        <v>2</v>
      </c>
      <c r="BM9" s="94">
        <v>3</v>
      </c>
      <c r="BN9" s="94" t="s">
        <v>28</v>
      </c>
      <c r="BO9" s="94" t="s">
        <v>442</v>
      </c>
      <c r="BP9" s="94" t="s">
        <v>442</v>
      </c>
      <c r="BQ9" s="94" t="s">
        <v>28</v>
      </c>
      <c r="BR9" s="95" t="s">
        <v>28</v>
      </c>
      <c r="BS9" s="95" t="s">
        <v>28</v>
      </c>
      <c r="BT9" s="95" t="s">
        <v>28</v>
      </c>
      <c r="BU9" s="95" t="s">
        <v>28</v>
      </c>
      <c r="BV9" s="106" t="s">
        <v>443</v>
      </c>
      <c r="BW9" s="107">
        <v>14811</v>
      </c>
      <c r="BX9" s="107">
        <v>15780</v>
      </c>
      <c r="BY9" s="107">
        <v>20436</v>
      </c>
    </row>
    <row r="10" spans="1:77" x14ac:dyDescent="0.3">
      <c r="A10" t="s">
        <v>31</v>
      </c>
      <c r="B10" s="94">
        <v>18221</v>
      </c>
      <c r="C10" s="94">
        <v>98230</v>
      </c>
      <c r="D10" s="108">
        <v>0.18017347680000001</v>
      </c>
      <c r="E10" s="95">
        <v>0.15462780949999999</v>
      </c>
      <c r="F10" s="95">
        <v>0.2099394789</v>
      </c>
      <c r="G10" s="95">
        <v>4.27411496E-2</v>
      </c>
      <c r="H10" s="97">
        <v>0.1854932302</v>
      </c>
      <c r="I10" s="95">
        <v>0.18281935630000001</v>
      </c>
      <c r="J10" s="95">
        <v>0.1882062115</v>
      </c>
      <c r="K10" s="95">
        <v>0.85379113100000004</v>
      </c>
      <c r="L10" s="95">
        <v>0.73273744100000004</v>
      </c>
      <c r="M10" s="95">
        <v>0.99484379339999995</v>
      </c>
      <c r="N10" s="95" t="s">
        <v>28</v>
      </c>
      <c r="O10" s="95" t="s">
        <v>28</v>
      </c>
      <c r="P10" s="95" t="s">
        <v>28</v>
      </c>
      <c r="Q10" s="95" t="s">
        <v>28</v>
      </c>
      <c r="R10" s="102" t="s">
        <v>28</v>
      </c>
      <c r="S10" s="94">
        <v>20376</v>
      </c>
      <c r="T10" s="94">
        <v>109012</v>
      </c>
      <c r="U10" s="108">
        <v>0.1824327003</v>
      </c>
      <c r="V10" s="95">
        <v>0.15658890880000001</v>
      </c>
      <c r="W10" s="95">
        <v>0.21254181019999999</v>
      </c>
      <c r="X10" s="95">
        <v>4.660585E-4</v>
      </c>
      <c r="Y10" s="97">
        <v>0.186915202</v>
      </c>
      <c r="Z10" s="95">
        <v>0.1843662885</v>
      </c>
      <c r="AA10" s="95">
        <v>0.18949935500000001</v>
      </c>
      <c r="AB10" s="95">
        <v>0.76128282290000004</v>
      </c>
      <c r="AC10" s="95">
        <v>0.65343793260000005</v>
      </c>
      <c r="AD10" s="95">
        <v>0.8869266804</v>
      </c>
      <c r="AE10" s="94" t="s">
        <v>28</v>
      </c>
      <c r="AF10" s="95" t="s">
        <v>28</v>
      </c>
      <c r="AG10" s="95" t="s">
        <v>28</v>
      </c>
      <c r="AH10" s="95" t="s">
        <v>28</v>
      </c>
      <c r="AI10" s="102" t="s">
        <v>28</v>
      </c>
      <c r="AJ10" s="94">
        <v>18098</v>
      </c>
      <c r="AK10" s="94">
        <v>106958</v>
      </c>
      <c r="AL10" s="108">
        <v>0.17581899140000001</v>
      </c>
      <c r="AM10" s="95">
        <v>0.15088879050000001</v>
      </c>
      <c r="AN10" s="95">
        <v>0.20486821869999999</v>
      </c>
      <c r="AO10" s="95">
        <v>2.1833422000000001E-7</v>
      </c>
      <c r="AP10" s="97">
        <v>0.1692066045</v>
      </c>
      <c r="AQ10" s="95">
        <v>0.16675928700000001</v>
      </c>
      <c r="AR10" s="95">
        <v>0.17168983809999999</v>
      </c>
      <c r="AS10" s="95">
        <v>0.66739941849999995</v>
      </c>
      <c r="AT10" s="95">
        <v>0.57276571909999996</v>
      </c>
      <c r="AU10" s="95">
        <v>0.7776687202</v>
      </c>
      <c r="AV10" s="94" t="s">
        <v>28</v>
      </c>
      <c r="AW10" s="95" t="s">
        <v>28</v>
      </c>
      <c r="AX10" s="95" t="s">
        <v>28</v>
      </c>
      <c r="AY10" s="95" t="s">
        <v>28</v>
      </c>
      <c r="AZ10" s="102" t="s">
        <v>28</v>
      </c>
      <c r="BA10" s="95" t="s">
        <v>28</v>
      </c>
      <c r="BB10" s="95" t="s">
        <v>28</v>
      </c>
      <c r="BC10" s="95" t="s">
        <v>28</v>
      </c>
      <c r="BD10" s="95" t="s">
        <v>28</v>
      </c>
      <c r="BE10" s="95" t="s">
        <v>28</v>
      </c>
      <c r="BF10" s="94" t="s">
        <v>28</v>
      </c>
      <c r="BG10" s="95" t="s">
        <v>28</v>
      </c>
      <c r="BH10" s="95" t="s">
        <v>28</v>
      </c>
      <c r="BI10" s="95" t="s">
        <v>28</v>
      </c>
      <c r="BJ10" s="95" t="s">
        <v>28</v>
      </c>
      <c r="BK10" s="94" t="s">
        <v>28</v>
      </c>
      <c r="BL10" s="94">
        <v>2</v>
      </c>
      <c r="BM10" s="94">
        <v>3</v>
      </c>
      <c r="BN10" s="94" t="s">
        <v>28</v>
      </c>
      <c r="BO10" s="94" t="s">
        <v>28</v>
      </c>
      <c r="BP10" s="94" t="s">
        <v>28</v>
      </c>
      <c r="BQ10" s="94" t="s">
        <v>28</v>
      </c>
      <c r="BR10" s="95" t="s">
        <v>28</v>
      </c>
      <c r="BS10" s="95" t="s">
        <v>28</v>
      </c>
      <c r="BT10" s="95" t="s">
        <v>28</v>
      </c>
      <c r="BU10" s="95" t="s">
        <v>28</v>
      </c>
      <c r="BV10" s="106" t="s">
        <v>443</v>
      </c>
      <c r="BW10" s="107">
        <v>18221</v>
      </c>
      <c r="BX10" s="107">
        <v>20376</v>
      </c>
      <c r="BY10" s="107">
        <v>18098</v>
      </c>
    </row>
    <row r="11" spans="1:77" x14ac:dyDescent="0.3">
      <c r="A11" t="s">
        <v>32</v>
      </c>
      <c r="B11" s="94">
        <v>19159</v>
      </c>
      <c r="C11" s="94">
        <v>98727</v>
      </c>
      <c r="D11" s="108">
        <v>0.1806072641</v>
      </c>
      <c r="E11" s="95">
        <v>0.15495282029999999</v>
      </c>
      <c r="F11" s="95">
        <v>0.21050913299999999</v>
      </c>
      <c r="G11" s="95">
        <v>4.6433351400000003E-2</v>
      </c>
      <c r="H11" s="97">
        <v>0.1940603887</v>
      </c>
      <c r="I11" s="95">
        <v>0.1913318671</v>
      </c>
      <c r="J11" s="95">
        <v>0.19682782099999999</v>
      </c>
      <c r="K11" s="95">
        <v>0.85584672640000004</v>
      </c>
      <c r="L11" s="95">
        <v>0.73427757530000004</v>
      </c>
      <c r="M11" s="95">
        <v>0.99754322309999999</v>
      </c>
      <c r="N11" s="95" t="s">
        <v>28</v>
      </c>
      <c r="O11" s="95" t="s">
        <v>28</v>
      </c>
      <c r="P11" s="95" t="s">
        <v>28</v>
      </c>
      <c r="Q11" s="95" t="s">
        <v>28</v>
      </c>
      <c r="R11" s="102" t="s">
        <v>28</v>
      </c>
      <c r="S11" s="94">
        <v>21344</v>
      </c>
      <c r="T11" s="94">
        <v>104483</v>
      </c>
      <c r="U11" s="108">
        <v>0.190243098</v>
      </c>
      <c r="V11" s="95">
        <v>0.16331522130000001</v>
      </c>
      <c r="W11" s="95">
        <v>0.22161091920000001</v>
      </c>
      <c r="X11" s="95">
        <v>3.0334989999999998E-3</v>
      </c>
      <c r="Y11" s="97">
        <v>0.2042820363</v>
      </c>
      <c r="Z11" s="95">
        <v>0.20155977089999999</v>
      </c>
      <c r="AA11" s="95">
        <v>0.20704106859999999</v>
      </c>
      <c r="AB11" s="95">
        <v>0.79387523419999995</v>
      </c>
      <c r="AC11" s="95">
        <v>0.68150650909999999</v>
      </c>
      <c r="AD11" s="95">
        <v>0.9247716332</v>
      </c>
      <c r="AE11" s="94" t="s">
        <v>28</v>
      </c>
      <c r="AF11" s="95" t="s">
        <v>28</v>
      </c>
      <c r="AG11" s="95" t="s">
        <v>28</v>
      </c>
      <c r="AH11" s="95" t="s">
        <v>28</v>
      </c>
      <c r="AI11" s="102" t="s">
        <v>28</v>
      </c>
      <c r="AJ11" s="94">
        <v>23325</v>
      </c>
      <c r="AK11" s="94">
        <v>107698</v>
      </c>
      <c r="AL11" s="108">
        <v>0.2053903648</v>
      </c>
      <c r="AM11" s="95">
        <v>0.1762994785</v>
      </c>
      <c r="AN11" s="95">
        <v>0.23928149030000001</v>
      </c>
      <c r="AO11" s="95">
        <v>1.4019195999999999E-3</v>
      </c>
      <c r="AP11" s="97">
        <v>0.21657783799999999</v>
      </c>
      <c r="AQ11" s="95">
        <v>0.21381619490000001</v>
      </c>
      <c r="AR11" s="95">
        <v>0.2193751504</v>
      </c>
      <c r="AS11" s="95">
        <v>0.77965075849999999</v>
      </c>
      <c r="AT11" s="95">
        <v>0.66922332139999996</v>
      </c>
      <c r="AU11" s="95">
        <v>0.90829964500000004</v>
      </c>
      <c r="AV11" s="94" t="s">
        <v>28</v>
      </c>
      <c r="AW11" s="95" t="s">
        <v>28</v>
      </c>
      <c r="AX11" s="95" t="s">
        <v>28</v>
      </c>
      <c r="AY11" s="95" t="s">
        <v>28</v>
      </c>
      <c r="AZ11" s="102" t="s">
        <v>28</v>
      </c>
      <c r="BA11" s="95" t="s">
        <v>28</v>
      </c>
      <c r="BB11" s="95" t="s">
        <v>28</v>
      </c>
      <c r="BC11" s="95" t="s">
        <v>28</v>
      </c>
      <c r="BD11" s="95" t="s">
        <v>28</v>
      </c>
      <c r="BE11" s="95" t="s">
        <v>28</v>
      </c>
      <c r="BF11" s="94" t="s">
        <v>28</v>
      </c>
      <c r="BG11" s="95" t="s">
        <v>28</v>
      </c>
      <c r="BH11" s="95" t="s">
        <v>28</v>
      </c>
      <c r="BI11" s="95" t="s">
        <v>28</v>
      </c>
      <c r="BJ11" s="95" t="s">
        <v>28</v>
      </c>
      <c r="BK11" s="94" t="s">
        <v>28</v>
      </c>
      <c r="BL11" s="94">
        <v>2</v>
      </c>
      <c r="BM11" s="94">
        <v>3</v>
      </c>
      <c r="BN11" s="94" t="s">
        <v>28</v>
      </c>
      <c r="BO11" s="94" t="s">
        <v>28</v>
      </c>
      <c r="BP11" s="94" t="s">
        <v>28</v>
      </c>
      <c r="BQ11" s="94" t="s">
        <v>28</v>
      </c>
      <c r="BR11" s="95" t="s">
        <v>28</v>
      </c>
      <c r="BS11" s="95" t="s">
        <v>28</v>
      </c>
      <c r="BT11" s="95" t="s">
        <v>28</v>
      </c>
      <c r="BU11" s="95" t="s">
        <v>28</v>
      </c>
      <c r="BV11" s="106" t="s">
        <v>443</v>
      </c>
      <c r="BW11" s="107">
        <v>19159</v>
      </c>
      <c r="BX11" s="107">
        <v>21344</v>
      </c>
      <c r="BY11" s="107">
        <v>23325</v>
      </c>
    </row>
    <row r="12" spans="1:77" x14ac:dyDescent="0.3">
      <c r="A12" t="s">
        <v>33</v>
      </c>
      <c r="B12" s="94">
        <v>15499</v>
      </c>
      <c r="C12" s="94">
        <v>99205</v>
      </c>
      <c r="D12" s="108">
        <v>0.17617209319999999</v>
      </c>
      <c r="E12" s="95">
        <v>0.15106334660000001</v>
      </c>
      <c r="F12" s="95">
        <v>0.20545424910000001</v>
      </c>
      <c r="G12" s="95">
        <v>2.13839337E-2</v>
      </c>
      <c r="H12" s="97">
        <v>0.1562320448</v>
      </c>
      <c r="I12" s="95">
        <v>0.15379169409999999</v>
      </c>
      <c r="J12" s="95">
        <v>0.15871111860000001</v>
      </c>
      <c r="K12" s="95">
        <v>0.83482970639999998</v>
      </c>
      <c r="L12" s="95">
        <v>0.71584645979999995</v>
      </c>
      <c r="M12" s="95">
        <v>0.97358955840000005</v>
      </c>
      <c r="N12" s="95" t="s">
        <v>28</v>
      </c>
      <c r="O12" s="95" t="s">
        <v>28</v>
      </c>
      <c r="P12" s="95" t="s">
        <v>28</v>
      </c>
      <c r="Q12" s="95" t="s">
        <v>28</v>
      </c>
      <c r="R12" s="102" t="s">
        <v>28</v>
      </c>
      <c r="S12" s="94">
        <v>18450</v>
      </c>
      <c r="T12" s="94">
        <v>104003</v>
      </c>
      <c r="U12" s="108">
        <v>0.1840133024</v>
      </c>
      <c r="V12" s="95">
        <v>0.1578685577</v>
      </c>
      <c r="W12" s="95">
        <v>0.2144879002</v>
      </c>
      <c r="X12" s="95">
        <v>7.2997299999999997E-4</v>
      </c>
      <c r="Y12" s="97">
        <v>0.1773987289</v>
      </c>
      <c r="Z12" s="95">
        <v>0.17485734159999999</v>
      </c>
      <c r="AA12" s="95">
        <v>0.17997705289999999</v>
      </c>
      <c r="AB12" s="95">
        <v>0.76787859889999999</v>
      </c>
      <c r="AC12" s="95">
        <v>0.65877784549999996</v>
      </c>
      <c r="AD12" s="95">
        <v>0.89504761980000003</v>
      </c>
      <c r="AE12" s="94" t="s">
        <v>28</v>
      </c>
      <c r="AF12" s="95" t="s">
        <v>28</v>
      </c>
      <c r="AG12" s="95" t="s">
        <v>28</v>
      </c>
      <c r="AH12" s="95" t="s">
        <v>28</v>
      </c>
      <c r="AI12" s="102" t="s">
        <v>28</v>
      </c>
      <c r="AJ12" s="94">
        <v>23543</v>
      </c>
      <c r="AK12" s="94">
        <v>113611</v>
      </c>
      <c r="AL12" s="108">
        <v>0.20423236419999999</v>
      </c>
      <c r="AM12" s="95">
        <v>0.17531791250000001</v>
      </c>
      <c r="AN12" s="95">
        <v>0.2379155557</v>
      </c>
      <c r="AO12" s="95">
        <v>1.081844E-3</v>
      </c>
      <c r="AP12" s="97">
        <v>0.2072246525</v>
      </c>
      <c r="AQ12" s="95">
        <v>0.20459445849999999</v>
      </c>
      <c r="AR12" s="95">
        <v>0.20988865940000001</v>
      </c>
      <c r="AS12" s="95">
        <v>0.77525505049999999</v>
      </c>
      <c r="AT12" s="95">
        <v>0.66549734979999997</v>
      </c>
      <c r="AU12" s="95">
        <v>0.90311463069999998</v>
      </c>
      <c r="AV12" s="94" t="s">
        <v>28</v>
      </c>
      <c r="AW12" s="95" t="s">
        <v>28</v>
      </c>
      <c r="AX12" s="95" t="s">
        <v>28</v>
      </c>
      <c r="AY12" s="95" t="s">
        <v>28</v>
      </c>
      <c r="AZ12" s="102" t="s">
        <v>28</v>
      </c>
      <c r="BA12" s="95" t="s">
        <v>28</v>
      </c>
      <c r="BB12" s="95" t="s">
        <v>28</v>
      </c>
      <c r="BC12" s="95" t="s">
        <v>28</v>
      </c>
      <c r="BD12" s="95" t="s">
        <v>28</v>
      </c>
      <c r="BE12" s="95" t="s">
        <v>28</v>
      </c>
      <c r="BF12" s="94" t="s">
        <v>28</v>
      </c>
      <c r="BG12" s="95" t="s">
        <v>28</v>
      </c>
      <c r="BH12" s="95" t="s">
        <v>28</v>
      </c>
      <c r="BI12" s="95" t="s">
        <v>28</v>
      </c>
      <c r="BJ12" s="95" t="s">
        <v>28</v>
      </c>
      <c r="BK12" s="94" t="s">
        <v>28</v>
      </c>
      <c r="BL12" s="94">
        <v>2</v>
      </c>
      <c r="BM12" s="94">
        <v>3</v>
      </c>
      <c r="BN12" s="94" t="s">
        <v>28</v>
      </c>
      <c r="BO12" s="94" t="s">
        <v>28</v>
      </c>
      <c r="BP12" s="94" t="s">
        <v>28</v>
      </c>
      <c r="BQ12" s="94" t="s">
        <v>28</v>
      </c>
      <c r="BR12" s="95" t="s">
        <v>28</v>
      </c>
      <c r="BS12" s="95" t="s">
        <v>28</v>
      </c>
      <c r="BT12" s="95" t="s">
        <v>28</v>
      </c>
      <c r="BU12" s="95" t="s">
        <v>28</v>
      </c>
      <c r="BV12" s="106" t="s">
        <v>443</v>
      </c>
      <c r="BW12" s="107">
        <v>15499</v>
      </c>
      <c r="BX12" s="107">
        <v>18450</v>
      </c>
      <c r="BY12" s="107">
        <v>23543</v>
      </c>
    </row>
    <row r="13" spans="1:77" x14ac:dyDescent="0.3">
      <c r="A13" t="s">
        <v>41</v>
      </c>
      <c r="B13" s="94">
        <v>17976</v>
      </c>
      <c r="C13" s="94">
        <v>99140</v>
      </c>
      <c r="D13" s="108">
        <v>0.20445561170000001</v>
      </c>
      <c r="E13" s="95">
        <v>0.1753444653</v>
      </c>
      <c r="F13" s="95">
        <v>0.23839986660000001</v>
      </c>
      <c r="G13" s="95">
        <v>0.68642603349999998</v>
      </c>
      <c r="H13" s="97">
        <v>0.1813193464</v>
      </c>
      <c r="I13" s="95">
        <v>0.178688017</v>
      </c>
      <c r="J13" s="95">
        <v>0.18398942430000001</v>
      </c>
      <c r="K13" s="95">
        <v>0.96885729809999999</v>
      </c>
      <c r="L13" s="95">
        <v>0.83090781170000005</v>
      </c>
      <c r="M13" s="95">
        <v>1.1297095186999999</v>
      </c>
      <c r="N13" s="95" t="s">
        <v>28</v>
      </c>
      <c r="O13" s="95" t="s">
        <v>28</v>
      </c>
      <c r="P13" s="95" t="s">
        <v>28</v>
      </c>
      <c r="Q13" s="95" t="s">
        <v>28</v>
      </c>
      <c r="R13" s="102" t="s">
        <v>28</v>
      </c>
      <c r="S13" s="94">
        <v>20714</v>
      </c>
      <c r="T13" s="94">
        <v>100348</v>
      </c>
      <c r="U13" s="108">
        <v>0.23019912880000001</v>
      </c>
      <c r="V13" s="95">
        <v>0.197424977</v>
      </c>
      <c r="W13" s="95">
        <v>0.26841405639999999</v>
      </c>
      <c r="X13" s="95">
        <v>0.60806352019999999</v>
      </c>
      <c r="Y13" s="97">
        <v>0.20642165260000001</v>
      </c>
      <c r="Z13" s="95">
        <v>0.2036296387</v>
      </c>
      <c r="AA13" s="95">
        <v>0.20925194850000001</v>
      </c>
      <c r="AB13" s="95">
        <v>0.96060981580000004</v>
      </c>
      <c r="AC13" s="95">
        <v>0.82384486739999996</v>
      </c>
      <c r="AD13" s="95">
        <v>1.1200788579000001</v>
      </c>
      <c r="AE13" s="94" t="s">
        <v>28</v>
      </c>
      <c r="AF13" s="95" t="s">
        <v>28</v>
      </c>
      <c r="AG13" s="95" t="s">
        <v>28</v>
      </c>
      <c r="AH13" s="95" t="s">
        <v>28</v>
      </c>
      <c r="AI13" s="102" t="s">
        <v>28</v>
      </c>
      <c r="AJ13" s="94">
        <v>28617</v>
      </c>
      <c r="AK13" s="94">
        <v>113569</v>
      </c>
      <c r="AL13" s="108">
        <v>0.26502122830000002</v>
      </c>
      <c r="AM13" s="95">
        <v>0.2274887833</v>
      </c>
      <c r="AN13" s="95">
        <v>0.30874599800000002</v>
      </c>
      <c r="AO13" s="95">
        <v>0.93873641829999999</v>
      </c>
      <c r="AP13" s="97">
        <v>0.2519789731</v>
      </c>
      <c r="AQ13" s="95">
        <v>0.24907637520000001</v>
      </c>
      <c r="AR13" s="95">
        <v>0.25491539639999999</v>
      </c>
      <c r="AS13" s="95">
        <v>1.0060063033</v>
      </c>
      <c r="AT13" s="95">
        <v>0.86353516450000001</v>
      </c>
      <c r="AU13" s="95">
        <v>1.1719831732999999</v>
      </c>
      <c r="AV13" s="94" t="s">
        <v>28</v>
      </c>
      <c r="AW13" s="95" t="s">
        <v>28</v>
      </c>
      <c r="AX13" s="95" t="s">
        <v>28</v>
      </c>
      <c r="AY13" s="95" t="s">
        <v>28</v>
      </c>
      <c r="AZ13" s="102" t="s">
        <v>28</v>
      </c>
      <c r="BA13" s="95" t="s">
        <v>28</v>
      </c>
      <c r="BB13" s="95" t="s">
        <v>28</v>
      </c>
      <c r="BC13" s="95" t="s">
        <v>28</v>
      </c>
      <c r="BD13" s="95" t="s">
        <v>28</v>
      </c>
      <c r="BE13" s="95" t="s">
        <v>28</v>
      </c>
      <c r="BF13" s="94" t="s">
        <v>28</v>
      </c>
      <c r="BG13" s="95" t="s">
        <v>28</v>
      </c>
      <c r="BH13" s="95" t="s">
        <v>28</v>
      </c>
      <c r="BI13" s="95" t="s">
        <v>28</v>
      </c>
      <c r="BJ13" s="95" t="s">
        <v>28</v>
      </c>
      <c r="BK13" s="94" t="s">
        <v>28</v>
      </c>
      <c r="BL13" s="94" t="s">
        <v>28</v>
      </c>
      <c r="BM13" s="94" t="s">
        <v>28</v>
      </c>
      <c r="BN13" s="94" t="s">
        <v>28</v>
      </c>
      <c r="BO13" s="94" t="s">
        <v>28</v>
      </c>
      <c r="BP13" s="94" t="s">
        <v>28</v>
      </c>
      <c r="BQ13" s="94" t="s">
        <v>28</v>
      </c>
      <c r="BR13" s="95" t="s">
        <v>28</v>
      </c>
      <c r="BS13" s="95" t="s">
        <v>28</v>
      </c>
      <c r="BT13" s="95" t="s">
        <v>28</v>
      </c>
      <c r="BU13" s="95" t="s">
        <v>28</v>
      </c>
      <c r="BV13" s="106" t="s">
        <v>28</v>
      </c>
      <c r="BW13" s="107">
        <v>17976</v>
      </c>
      <c r="BX13" s="107">
        <v>20714</v>
      </c>
      <c r="BY13" s="107">
        <v>28617</v>
      </c>
    </row>
    <row r="14" spans="1:77" x14ac:dyDescent="0.3">
      <c r="A14" t="s">
        <v>42</v>
      </c>
      <c r="B14" s="94">
        <v>30745</v>
      </c>
      <c r="C14" s="94">
        <v>154417</v>
      </c>
      <c r="D14" s="108">
        <v>0.2220030352</v>
      </c>
      <c r="E14" s="95">
        <v>0.19065245859999999</v>
      </c>
      <c r="F14" s="95">
        <v>0.25850884909999999</v>
      </c>
      <c r="G14" s="95">
        <v>0.51391495779999996</v>
      </c>
      <c r="H14" s="97">
        <v>0.1991037256</v>
      </c>
      <c r="I14" s="95">
        <v>0.19689055329999999</v>
      </c>
      <c r="J14" s="95">
        <v>0.20134177540000001</v>
      </c>
      <c r="K14" s="95">
        <v>1.0520095737999999</v>
      </c>
      <c r="L14" s="95">
        <v>0.90344806099999997</v>
      </c>
      <c r="M14" s="95">
        <v>1.2250002972</v>
      </c>
      <c r="N14" s="95" t="s">
        <v>43</v>
      </c>
      <c r="O14" s="95">
        <v>1.1062874839000001</v>
      </c>
      <c r="P14" s="95">
        <v>0.98687579759999999</v>
      </c>
      <c r="Q14" s="95">
        <v>1.2401479497000001</v>
      </c>
      <c r="R14" s="102">
        <v>8.3047790499999996E-2</v>
      </c>
      <c r="S14" s="94">
        <v>38298</v>
      </c>
      <c r="T14" s="94">
        <v>167012</v>
      </c>
      <c r="U14" s="108">
        <v>0.25113400600000002</v>
      </c>
      <c r="V14" s="95">
        <v>0.2157409129</v>
      </c>
      <c r="W14" s="95">
        <v>0.29233346669999999</v>
      </c>
      <c r="X14" s="95">
        <v>0.54548745249999997</v>
      </c>
      <c r="Y14" s="97">
        <v>0.22931286370000001</v>
      </c>
      <c r="Z14" s="95">
        <v>0.22702770959999999</v>
      </c>
      <c r="AA14" s="95">
        <v>0.2316210192</v>
      </c>
      <c r="AB14" s="95">
        <v>1.0479700445</v>
      </c>
      <c r="AC14" s="95">
        <v>0.90027638109999997</v>
      </c>
      <c r="AD14" s="95">
        <v>1.2198933986</v>
      </c>
      <c r="AE14" s="94" t="s">
        <v>47</v>
      </c>
      <c r="AF14" s="95">
        <v>1.2088240679</v>
      </c>
      <c r="AG14" s="95">
        <v>1.0789304660000001</v>
      </c>
      <c r="AH14" s="95">
        <v>1.3543557004</v>
      </c>
      <c r="AI14" s="102">
        <v>1.0762469E-3</v>
      </c>
      <c r="AJ14" s="94">
        <v>43064</v>
      </c>
      <c r="AK14" s="94">
        <v>177677</v>
      </c>
      <c r="AL14" s="108">
        <v>0.24667860289999999</v>
      </c>
      <c r="AM14" s="95">
        <v>0.2119442373</v>
      </c>
      <c r="AN14" s="95">
        <v>0.28710539099999999</v>
      </c>
      <c r="AO14" s="95">
        <v>0.3959107046</v>
      </c>
      <c r="AP14" s="97">
        <v>0.24237239490000001</v>
      </c>
      <c r="AQ14" s="95">
        <v>0.2400940221</v>
      </c>
      <c r="AR14" s="95">
        <v>0.24467238820000001</v>
      </c>
      <c r="AS14" s="95">
        <v>0.93637868560000004</v>
      </c>
      <c r="AT14" s="95">
        <v>0.80452890529999999</v>
      </c>
      <c r="AU14" s="95">
        <v>1.0898365953</v>
      </c>
      <c r="AV14" s="94" t="s">
        <v>247</v>
      </c>
      <c r="AW14" s="95">
        <v>1.405072313</v>
      </c>
      <c r="AX14" s="95">
        <v>1.2543323516</v>
      </c>
      <c r="AY14" s="95">
        <v>1.5739275179000001</v>
      </c>
      <c r="AZ14" s="102">
        <v>4.2656067000000003E-9</v>
      </c>
      <c r="BA14" s="95" t="s">
        <v>248</v>
      </c>
      <c r="BB14" s="95">
        <v>6.6349432799999997E-2</v>
      </c>
      <c r="BC14" s="95">
        <v>1.5703871518000001</v>
      </c>
      <c r="BD14" s="95">
        <v>0.9700011623</v>
      </c>
      <c r="BE14" s="95">
        <v>2.5423843829999999</v>
      </c>
      <c r="BF14" s="94" t="s">
        <v>244</v>
      </c>
      <c r="BG14" s="95">
        <v>0.28099013029999997</v>
      </c>
      <c r="BH14" s="95">
        <v>1.3046238026999999</v>
      </c>
      <c r="BI14" s="95">
        <v>0.80451644769999997</v>
      </c>
      <c r="BJ14" s="95">
        <v>2.1156102792000002</v>
      </c>
      <c r="BK14" s="94" t="s">
        <v>28</v>
      </c>
      <c r="BL14" s="94" t="s">
        <v>28</v>
      </c>
      <c r="BM14" s="94" t="s">
        <v>28</v>
      </c>
      <c r="BN14" s="94" t="s">
        <v>28</v>
      </c>
      <c r="BO14" s="94" t="s">
        <v>272</v>
      </c>
      <c r="BP14" s="94" t="s">
        <v>272</v>
      </c>
      <c r="BQ14" s="94" t="s">
        <v>28</v>
      </c>
      <c r="BR14" s="95" t="s">
        <v>28</v>
      </c>
      <c r="BS14" s="95" t="s">
        <v>28</v>
      </c>
      <c r="BT14" s="95" t="s">
        <v>28</v>
      </c>
      <c r="BU14" s="95" t="s">
        <v>28</v>
      </c>
      <c r="BV14" s="106" t="s">
        <v>28</v>
      </c>
      <c r="BW14" s="107">
        <v>30745</v>
      </c>
      <c r="BX14" s="107">
        <v>38298</v>
      </c>
      <c r="BY14" s="107">
        <v>43064</v>
      </c>
    </row>
    <row r="15" spans="1:77" x14ac:dyDescent="0.3">
      <c r="A15" t="s">
        <v>34</v>
      </c>
      <c r="B15" s="94">
        <v>31164</v>
      </c>
      <c r="C15" s="94">
        <v>154909</v>
      </c>
      <c r="D15" s="108">
        <v>0.21837024329999999</v>
      </c>
      <c r="E15" s="95">
        <v>0.18750967120000001</v>
      </c>
      <c r="F15" s="95">
        <v>0.2543098862</v>
      </c>
      <c r="G15" s="95">
        <v>0.65994733640000003</v>
      </c>
      <c r="H15" s="97">
        <v>0.20117617439999999</v>
      </c>
      <c r="I15" s="95">
        <v>0.19895496560000001</v>
      </c>
      <c r="J15" s="95">
        <v>0.2034221816</v>
      </c>
      <c r="K15" s="95">
        <v>1.0347948004</v>
      </c>
      <c r="L15" s="95">
        <v>0.8885552806</v>
      </c>
      <c r="M15" s="95">
        <v>1.2051026001</v>
      </c>
      <c r="N15" s="95" t="s">
        <v>28</v>
      </c>
      <c r="O15" s="95" t="s">
        <v>28</v>
      </c>
      <c r="P15" s="95" t="s">
        <v>28</v>
      </c>
      <c r="Q15" s="95" t="s">
        <v>28</v>
      </c>
      <c r="R15" s="95" t="s">
        <v>28</v>
      </c>
      <c r="S15" s="94">
        <v>37999</v>
      </c>
      <c r="T15" s="94">
        <v>167130</v>
      </c>
      <c r="U15" s="108">
        <v>0.24870249859999999</v>
      </c>
      <c r="V15" s="95">
        <v>0.2136512804</v>
      </c>
      <c r="W15" s="95">
        <v>0.28950415229999998</v>
      </c>
      <c r="X15" s="95">
        <v>0.63194284860000005</v>
      </c>
      <c r="Y15" s="97">
        <v>0.2273619338</v>
      </c>
      <c r="Z15" s="95">
        <v>0.2250873692</v>
      </c>
      <c r="AA15" s="95">
        <v>0.22965948350000001</v>
      </c>
      <c r="AB15" s="95">
        <v>1.0378234819000001</v>
      </c>
      <c r="AC15" s="95">
        <v>0.89155644580000004</v>
      </c>
      <c r="AD15" s="95">
        <v>1.2080868066999999</v>
      </c>
      <c r="AE15" s="94" t="s">
        <v>28</v>
      </c>
      <c r="AF15" s="94" t="s">
        <v>28</v>
      </c>
      <c r="AG15" s="94" t="s">
        <v>28</v>
      </c>
      <c r="AH15" s="94" t="s">
        <v>28</v>
      </c>
      <c r="AI15" s="94" t="s">
        <v>28</v>
      </c>
      <c r="AJ15" s="94">
        <v>47364</v>
      </c>
      <c r="AK15" s="94">
        <v>175631</v>
      </c>
      <c r="AL15" s="108">
        <v>0.28123113919999998</v>
      </c>
      <c r="AM15" s="95">
        <v>0.24163095079999999</v>
      </c>
      <c r="AN15" s="95">
        <v>0.32732128630000001</v>
      </c>
      <c r="AO15" s="95">
        <v>0.39865432029999998</v>
      </c>
      <c r="AP15" s="97">
        <v>0.26967904300000001</v>
      </c>
      <c r="AQ15" s="95">
        <v>0.26726126189999999</v>
      </c>
      <c r="AR15" s="95">
        <v>0.27211869659999999</v>
      </c>
      <c r="AS15" s="95">
        <v>1.0675382517000001</v>
      </c>
      <c r="AT15" s="95">
        <v>0.91721807050000004</v>
      </c>
      <c r="AU15" s="95">
        <v>1.2424939667999999</v>
      </c>
      <c r="AV15" s="94" t="s">
        <v>28</v>
      </c>
      <c r="AW15" s="94" t="s">
        <v>28</v>
      </c>
      <c r="AX15" s="94" t="s">
        <v>28</v>
      </c>
      <c r="AY15" s="94" t="s">
        <v>28</v>
      </c>
      <c r="AZ15" s="94" t="s">
        <v>28</v>
      </c>
      <c r="BA15" s="94" t="s">
        <v>28</v>
      </c>
      <c r="BB15" s="94" t="s">
        <v>28</v>
      </c>
      <c r="BC15" s="94" t="s">
        <v>28</v>
      </c>
      <c r="BD15" s="94" t="s">
        <v>28</v>
      </c>
      <c r="BE15" s="94" t="s">
        <v>28</v>
      </c>
      <c r="BF15" s="94" t="s">
        <v>28</v>
      </c>
      <c r="BG15" s="94" t="s">
        <v>28</v>
      </c>
      <c r="BH15" s="94" t="s">
        <v>28</v>
      </c>
      <c r="BI15" s="94" t="s">
        <v>28</v>
      </c>
      <c r="BJ15" s="94" t="s">
        <v>28</v>
      </c>
      <c r="BK15" s="94" t="s">
        <v>28</v>
      </c>
      <c r="BL15" s="94" t="s">
        <v>28</v>
      </c>
      <c r="BM15" s="94" t="s">
        <v>28</v>
      </c>
      <c r="BN15" s="94" t="s">
        <v>28</v>
      </c>
      <c r="BO15" s="94" t="s">
        <v>28</v>
      </c>
      <c r="BP15" s="94" t="s">
        <v>28</v>
      </c>
      <c r="BQ15" s="94" t="s">
        <v>28</v>
      </c>
      <c r="BR15" s="95" t="s">
        <v>28</v>
      </c>
      <c r="BS15" s="95" t="s">
        <v>28</v>
      </c>
      <c r="BT15" s="95" t="s">
        <v>28</v>
      </c>
      <c r="BU15" s="95" t="s">
        <v>28</v>
      </c>
      <c r="BV15" s="106" t="s">
        <v>28</v>
      </c>
      <c r="BW15" s="107">
        <v>31164</v>
      </c>
      <c r="BX15" s="107">
        <v>37999</v>
      </c>
      <c r="BY15" s="107">
        <v>47364</v>
      </c>
    </row>
    <row r="16" spans="1:77" x14ac:dyDescent="0.3">
      <c r="A16" t="s">
        <v>35</v>
      </c>
      <c r="B16" s="94">
        <v>31713</v>
      </c>
      <c r="C16" s="94">
        <v>154497</v>
      </c>
      <c r="D16" s="108">
        <v>0.22223458209999999</v>
      </c>
      <c r="E16" s="95">
        <v>0.19085063460000001</v>
      </c>
      <c r="F16" s="95">
        <v>0.25877938319999999</v>
      </c>
      <c r="G16" s="95">
        <v>0.50530935200000004</v>
      </c>
      <c r="H16" s="97">
        <v>0.2052661217</v>
      </c>
      <c r="I16" s="95">
        <v>0.2030193498</v>
      </c>
      <c r="J16" s="95">
        <v>0.2075377581</v>
      </c>
      <c r="K16" s="95">
        <v>1.0531068089</v>
      </c>
      <c r="L16" s="95">
        <v>0.90438716080000003</v>
      </c>
      <c r="M16" s="95">
        <v>1.2262822816000001</v>
      </c>
      <c r="N16" s="95" t="s">
        <v>28</v>
      </c>
      <c r="O16" s="94" t="s">
        <v>28</v>
      </c>
      <c r="P16" s="94" t="s">
        <v>28</v>
      </c>
      <c r="Q16" s="94" t="s">
        <v>28</v>
      </c>
      <c r="R16" s="94" t="s">
        <v>28</v>
      </c>
      <c r="S16" s="94">
        <v>42448</v>
      </c>
      <c r="T16" s="94">
        <v>166745</v>
      </c>
      <c r="U16" s="108">
        <v>0.26624469680000001</v>
      </c>
      <c r="V16" s="95">
        <v>0.22871805540000001</v>
      </c>
      <c r="W16" s="95">
        <v>0.30992847709999999</v>
      </c>
      <c r="X16" s="95">
        <v>0.17438453540000001</v>
      </c>
      <c r="Y16" s="97">
        <v>0.25456835290000002</v>
      </c>
      <c r="Z16" s="95">
        <v>0.25215811560000001</v>
      </c>
      <c r="AA16" s="95">
        <v>0.2570016282</v>
      </c>
      <c r="AB16" s="95">
        <v>1.1110262254000001</v>
      </c>
      <c r="AC16" s="95">
        <v>0.95442936810000001</v>
      </c>
      <c r="AD16" s="95">
        <v>1.2933165248</v>
      </c>
      <c r="AE16" s="94" t="s">
        <v>28</v>
      </c>
      <c r="AF16" s="94" t="s">
        <v>28</v>
      </c>
      <c r="AG16" s="94" t="s">
        <v>28</v>
      </c>
      <c r="AH16" s="94" t="s">
        <v>28</v>
      </c>
      <c r="AI16" s="94" t="s">
        <v>28</v>
      </c>
      <c r="AJ16" s="94">
        <v>50397</v>
      </c>
      <c r="AK16" s="94">
        <v>176080</v>
      </c>
      <c r="AL16" s="108">
        <v>0.29453191560000003</v>
      </c>
      <c r="AM16" s="95">
        <v>0.2530687646</v>
      </c>
      <c r="AN16" s="95">
        <v>0.34278844879999998</v>
      </c>
      <c r="AO16" s="95">
        <v>0.14953336240000001</v>
      </c>
      <c r="AP16" s="97">
        <v>0.28621649249999997</v>
      </c>
      <c r="AQ16" s="95">
        <v>0.28372851789999998</v>
      </c>
      <c r="AR16" s="95">
        <v>0.28872628379999998</v>
      </c>
      <c r="AS16" s="95">
        <v>1.1180272822999999</v>
      </c>
      <c r="AT16" s="95">
        <v>0.96063539539999998</v>
      </c>
      <c r="AU16" s="95">
        <v>1.3012064826</v>
      </c>
      <c r="AV16" s="94" t="s">
        <v>28</v>
      </c>
      <c r="AW16" s="94" t="s">
        <v>28</v>
      </c>
      <c r="AX16" s="94" t="s">
        <v>28</v>
      </c>
      <c r="AY16" s="94" t="s">
        <v>28</v>
      </c>
      <c r="AZ16" s="94" t="s">
        <v>28</v>
      </c>
      <c r="BA16" s="94" t="s">
        <v>28</v>
      </c>
      <c r="BB16" s="94" t="s">
        <v>28</v>
      </c>
      <c r="BC16" s="94" t="s">
        <v>28</v>
      </c>
      <c r="BD16" s="94" t="s">
        <v>28</v>
      </c>
      <c r="BE16" s="94" t="s">
        <v>28</v>
      </c>
      <c r="BF16" s="94" t="s">
        <v>28</v>
      </c>
      <c r="BG16" s="94" t="s">
        <v>28</v>
      </c>
      <c r="BH16" s="94" t="s">
        <v>28</v>
      </c>
      <c r="BI16" s="94" t="s">
        <v>28</v>
      </c>
      <c r="BJ16" s="94" t="s">
        <v>28</v>
      </c>
      <c r="BK16" s="94" t="s">
        <v>28</v>
      </c>
      <c r="BL16" s="94" t="s">
        <v>28</v>
      </c>
      <c r="BM16" s="94" t="s">
        <v>28</v>
      </c>
      <c r="BN16" s="94" t="s">
        <v>28</v>
      </c>
      <c r="BO16" s="94" t="s">
        <v>28</v>
      </c>
      <c r="BP16" s="94" t="s">
        <v>28</v>
      </c>
      <c r="BQ16" s="94" t="s">
        <v>28</v>
      </c>
      <c r="BR16" s="95" t="s">
        <v>28</v>
      </c>
      <c r="BS16" s="95" t="s">
        <v>28</v>
      </c>
      <c r="BT16" s="95" t="s">
        <v>28</v>
      </c>
      <c r="BU16" s="95" t="s">
        <v>28</v>
      </c>
      <c r="BV16" s="106" t="s">
        <v>28</v>
      </c>
      <c r="BW16" s="107">
        <v>31713</v>
      </c>
      <c r="BX16" s="107">
        <v>42448</v>
      </c>
      <c r="BY16" s="107">
        <v>50397</v>
      </c>
    </row>
    <row r="17" spans="1:77" x14ac:dyDescent="0.3">
      <c r="A17" t="s">
        <v>36</v>
      </c>
      <c r="B17" s="94">
        <v>32707</v>
      </c>
      <c r="C17" s="94">
        <v>154527</v>
      </c>
      <c r="D17" s="108">
        <v>0.23423806950000001</v>
      </c>
      <c r="E17" s="95">
        <v>0.2011074608</v>
      </c>
      <c r="F17" s="95">
        <v>0.2728266419</v>
      </c>
      <c r="G17" s="95">
        <v>0.1798779563</v>
      </c>
      <c r="H17" s="97">
        <v>0.21165880400000001</v>
      </c>
      <c r="I17" s="95">
        <v>0.20937734390000001</v>
      </c>
      <c r="J17" s="95">
        <v>0.21396512370000001</v>
      </c>
      <c r="K17" s="95">
        <v>1.1099879394000001</v>
      </c>
      <c r="L17" s="95">
        <v>0.95299135830000004</v>
      </c>
      <c r="M17" s="95">
        <v>1.2928482666000001</v>
      </c>
      <c r="N17" s="95" t="s">
        <v>28</v>
      </c>
      <c r="O17" s="94" t="s">
        <v>28</v>
      </c>
      <c r="P17" s="94" t="s">
        <v>28</v>
      </c>
      <c r="Q17" s="94" t="s">
        <v>28</v>
      </c>
      <c r="R17" s="94" t="s">
        <v>28</v>
      </c>
      <c r="S17" s="94">
        <v>44389</v>
      </c>
      <c r="T17" s="94">
        <v>166604</v>
      </c>
      <c r="U17" s="108">
        <v>0.28348218359999999</v>
      </c>
      <c r="V17" s="95">
        <v>0.24353312890000001</v>
      </c>
      <c r="W17" s="95">
        <v>0.32998446149999999</v>
      </c>
      <c r="X17" s="95">
        <v>3.0160052E-2</v>
      </c>
      <c r="Y17" s="97">
        <v>0.26643417930000002</v>
      </c>
      <c r="Z17" s="95">
        <v>0.26396710709999999</v>
      </c>
      <c r="AA17" s="95">
        <v>0.26892430899999997</v>
      </c>
      <c r="AB17" s="95">
        <v>1.1829574226999999</v>
      </c>
      <c r="AC17" s="95">
        <v>1.0162519523</v>
      </c>
      <c r="AD17" s="95">
        <v>1.3770091766000001</v>
      </c>
      <c r="AE17" s="94" t="s">
        <v>28</v>
      </c>
      <c r="AF17" s="94" t="s">
        <v>28</v>
      </c>
      <c r="AG17" s="94" t="s">
        <v>28</v>
      </c>
      <c r="AH17" s="94" t="s">
        <v>28</v>
      </c>
      <c r="AI17" s="94" t="s">
        <v>28</v>
      </c>
      <c r="AJ17" s="94">
        <v>55314</v>
      </c>
      <c r="AK17" s="94">
        <v>174441</v>
      </c>
      <c r="AL17" s="108">
        <v>0.32839398959999999</v>
      </c>
      <c r="AM17" s="95">
        <v>0.28216963</v>
      </c>
      <c r="AN17" s="95">
        <v>0.3821907142</v>
      </c>
      <c r="AO17" s="95">
        <v>4.4082840000000002E-3</v>
      </c>
      <c r="AP17" s="97">
        <v>0.31709288530000002</v>
      </c>
      <c r="AQ17" s="95">
        <v>0.314461353</v>
      </c>
      <c r="AR17" s="95">
        <v>0.31974643920000001</v>
      </c>
      <c r="AS17" s="95">
        <v>1.2465658908999999</v>
      </c>
      <c r="AT17" s="95">
        <v>1.0711007123</v>
      </c>
      <c r="AU17" s="95">
        <v>1.4507753590000001</v>
      </c>
      <c r="AV17" s="94" t="s">
        <v>28</v>
      </c>
      <c r="AW17" s="94" t="s">
        <v>28</v>
      </c>
      <c r="AX17" s="94" t="s">
        <v>28</v>
      </c>
      <c r="AY17" s="94" t="s">
        <v>28</v>
      </c>
      <c r="AZ17" s="94" t="s">
        <v>28</v>
      </c>
      <c r="BA17" s="94" t="s">
        <v>28</v>
      </c>
      <c r="BB17" s="94" t="s">
        <v>28</v>
      </c>
      <c r="BC17" s="94" t="s">
        <v>28</v>
      </c>
      <c r="BD17" s="94" t="s">
        <v>28</v>
      </c>
      <c r="BE17" s="94" t="s">
        <v>28</v>
      </c>
      <c r="BF17" s="94" t="s">
        <v>28</v>
      </c>
      <c r="BG17" s="94" t="s">
        <v>28</v>
      </c>
      <c r="BH17" s="94" t="s">
        <v>28</v>
      </c>
      <c r="BI17" s="94" t="s">
        <v>28</v>
      </c>
      <c r="BJ17" s="94" t="s">
        <v>28</v>
      </c>
      <c r="BK17" s="94" t="s">
        <v>28</v>
      </c>
      <c r="BL17" s="94" t="s">
        <v>28</v>
      </c>
      <c r="BM17" s="94">
        <v>3</v>
      </c>
      <c r="BN17" s="94" t="s">
        <v>28</v>
      </c>
      <c r="BO17" s="94" t="s">
        <v>28</v>
      </c>
      <c r="BP17" s="94" t="s">
        <v>28</v>
      </c>
      <c r="BQ17" s="94" t="s">
        <v>28</v>
      </c>
      <c r="BR17" s="95" t="s">
        <v>28</v>
      </c>
      <c r="BS17" s="95" t="s">
        <v>28</v>
      </c>
      <c r="BT17" s="95" t="s">
        <v>28</v>
      </c>
      <c r="BU17" s="95" t="s">
        <v>28</v>
      </c>
      <c r="BV17" s="106">
        <v>3</v>
      </c>
      <c r="BW17" s="107">
        <v>32707</v>
      </c>
      <c r="BX17" s="107">
        <v>44389</v>
      </c>
      <c r="BY17" s="107">
        <v>55314</v>
      </c>
    </row>
    <row r="18" spans="1:77" x14ac:dyDescent="0.3">
      <c r="A18" t="s">
        <v>44</v>
      </c>
      <c r="B18" s="94">
        <v>35520</v>
      </c>
      <c r="C18" s="94">
        <v>157417</v>
      </c>
      <c r="D18" s="108">
        <v>0.24941863580000001</v>
      </c>
      <c r="E18" s="95">
        <v>0.2141640256</v>
      </c>
      <c r="F18" s="95">
        <v>0.29047668360000001</v>
      </c>
      <c r="G18" s="95">
        <v>3.15778767E-2</v>
      </c>
      <c r="H18" s="97">
        <v>0.22564271969999999</v>
      </c>
      <c r="I18" s="95">
        <v>0.22330831209999999</v>
      </c>
      <c r="J18" s="95">
        <v>0.22800153049999999</v>
      </c>
      <c r="K18" s="95">
        <v>1.1819243484999999</v>
      </c>
      <c r="L18" s="95">
        <v>1.0148627249</v>
      </c>
      <c r="M18" s="95">
        <v>1.3764868205</v>
      </c>
      <c r="N18" s="95" t="s">
        <v>28</v>
      </c>
      <c r="O18" s="94" t="s">
        <v>28</v>
      </c>
      <c r="P18" s="94" t="s">
        <v>28</v>
      </c>
      <c r="Q18" s="94" t="s">
        <v>28</v>
      </c>
      <c r="R18" s="94" t="s">
        <v>28</v>
      </c>
      <c r="S18" s="94">
        <v>48741</v>
      </c>
      <c r="T18" s="94">
        <v>169270</v>
      </c>
      <c r="U18" s="108">
        <v>0.31262763230000001</v>
      </c>
      <c r="V18" s="95">
        <v>0.26855905299999999</v>
      </c>
      <c r="W18" s="95">
        <v>0.36392754360000001</v>
      </c>
      <c r="X18" s="95">
        <v>6.0421940000000005E-4</v>
      </c>
      <c r="Y18" s="97">
        <v>0.2879482484</v>
      </c>
      <c r="Z18" s="95">
        <v>0.28540324140000001</v>
      </c>
      <c r="AA18" s="95">
        <v>0.2905159497</v>
      </c>
      <c r="AB18" s="95">
        <v>1.3045799687999999</v>
      </c>
      <c r="AC18" s="95">
        <v>1.1206839218</v>
      </c>
      <c r="AD18" s="95">
        <v>1.5186520139999999</v>
      </c>
      <c r="AE18" s="94" t="s">
        <v>28</v>
      </c>
      <c r="AF18" s="94" t="s">
        <v>28</v>
      </c>
      <c r="AG18" s="94" t="s">
        <v>28</v>
      </c>
      <c r="AH18" s="94" t="s">
        <v>28</v>
      </c>
      <c r="AI18" s="94" t="s">
        <v>28</v>
      </c>
      <c r="AJ18" s="94">
        <v>63360</v>
      </c>
      <c r="AK18" s="94">
        <v>172380</v>
      </c>
      <c r="AL18" s="108">
        <v>0.3802012998</v>
      </c>
      <c r="AM18" s="95">
        <v>0.32667123349999999</v>
      </c>
      <c r="AN18" s="95">
        <v>0.44250308420000001</v>
      </c>
      <c r="AO18" s="95">
        <v>2.1517351999999999E-6</v>
      </c>
      <c r="AP18" s="97">
        <v>0.36756004180000001</v>
      </c>
      <c r="AQ18" s="95">
        <v>0.36470916079999999</v>
      </c>
      <c r="AR18" s="95">
        <v>0.37043320769999999</v>
      </c>
      <c r="AS18" s="95">
        <v>1.4432236489000001</v>
      </c>
      <c r="AT18" s="95">
        <v>1.2400264015</v>
      </c>
      <c r="AU18" s="95">
        <v>1.6797178659000001</v>
      </c>
      <c r="AV18" s="94" t="s">
        <v>28</v>
      </c>
      <c r="AW18" s="94" t="s">
        <v>28</v>
      </c>
      <c r="AX18" s="94" t="s">
        <v>28</v>
      </c>
      <c r="AY18" s="94" t="s">
        <v>28</v>
      </c>
      <c r="AZ18" s="94" t="s">
        <v>28</v>
      </c>
      <c r="BA18" s="94" t="s">
        <v>28</v>
      </c>
      <c r="BB18" s="94" t="s">
        <v>28</v>
      </c>
      <c r="BC18" s="94" t="s">
        <v>28</v>
      </c>
      <c r="BD18" s="94" t="s">
        <v>28</v>
      </c>
      <c r="BE18" s="94" t="s">
        <v>28</v>
      </c>
      <c r="BF18" s="94" t="s">
        <v>28</v>
      </c>
      <c r="BG18" s="94" t="s">
        <v>28</v>
      </c>
      <c r="BH18" s="94" t="s">
        <v>28</v>
      </c>
      <c r="BI18" s="94" t="s">
        <v>28</v>
      </c>
      <c r="BJ18" s="94" t="s">
        <v>28</v>
      </c>
      <c r="BK18" s="94" t="s">
        <v>28</v>
      </c>
      <c r="BL18" s="94">
        <v>2</v>
      </c>
      <c r="BM18" s="94">
        <v>3</v>
      </c>
      <c r="BN18" s="94" t="s">
        <v>28</v>
      </c>
      <c r="BO18" s="94" t="s">
        <v>28</v>
      </c>
      <c r="BP18" s="94" t="s">
        <v>28</v>
      </c>
      <c r="BQ18" s="94" t="s">
        <v>28</v>
      </c>
      <c r="BR18" s="95" t="s">
        <v>28</v>
      </c>
      <c r="BS18" s="95" t="s">
        <v>28</v>
      </c>
      <c r="BT18" s="95" t="s">
        <v>28</v>
      </c>
      <c r="BU18" s="95" t="s">
        <v>28</v>
      </c>
      <c r="BV18" s="106" t="s">
        <v>443</v>
      </c>
      <c r="BW18" s="107">
        <v>35520</v>
      </c>
      <c r="BX18" s="107">
        <v>48741</v>
      </c>
      <c r="BY18" s="107">
        <v>63360</v>
      </c>
    </row>
    <row r="19" spans="1:77" x14ac:dyDescent="0.3">
      <c r="A19" t="s">
        <v>45</v>
      </c>
      <c r="B19" s="94">
        <v>253752</v>
      </c>
      <c r="C19" s="94">
        <v>1282421</v>
      </c>
      <c r="D19" s="108">
        <v>0.21102758069999999</v>
      </c>
      <c r="E19" s="95">
        <v>0.18138679569999999</v>
      </c>
      <c r="F19" s="95">
        <v>0.2455120267</v>
      </c>
      <c r="G19" s="95" t="s">
        <v>28</v>
      </c>
      <c r="H19" s="97">
        <v>0.19786949840000001</v>
      </c>
      <c r="I19" s="95">
        <v>0.1971011157</v>
      </c>
      <c r="J19" s="95">
        <v>0.19864087659999999</v>
      </c>
      <c r="K19" s="95" t="s">
        <v>28</v>
      </c>
      <c r="L19" s="95" t="s">
        <v>28</v>
      </c>
      <c r="M19" s="95" t="s">
        <v>28</v>
      </c>
      <c r="N19" s="95" t="s">
        <v>28</v>
      </c>
      <c r="O19" s="94" t="s">
        <v>28</v>
      </c>
      <c r="P19" s="94" t="s">
        <v>28</v>
      </c>
      <c r="Q19" s="94" t="s">
        <v>28</v>
      </c>
      <c r="R19" s="94" t="s">
        <v>28</v>
      </c>
      <c r="S19" s="94">
        <v>313886</v>
      </c>
      <c r="T19" s="94">
        <v>1367828</v>
      </c>
      <c r="U19" s="108">
        <v>0.2396385348</v>
      </c>
      <c r="V19" s="95">
        <v>0.20599203099999999</v>
      </c>
      <c r="W19" s="95">
        <v>0.27878082030000001</v>
      </c>
      <c r="X19" s="95" t="s">
        <v>28</v>
      </c>
      <c r="Y19" s="97">
        <v>0.22947768290000001</v>
      </c>
      <c r="Z19" s="95">
        <v>0.2286762943</v>
      </c>
      <c r="AA19" s="95">
        <v>0.23028187990000001</v>
      </c>
      <c r="AB19" s="95" t="s">
        <v>28</v>
      </c>
      <c r="AC19" s="95" t="s">
        <v>28</v>
      </c>
      <c r="AD19" s="95" t="s">
        <v>28</v>
      </c>
      <c r="AE19" s="94" t="s">
        <v>28</v>
      </c>
      <c r="AF19" s="94" t="s">
        <v>28</v>
      </c>
      <c r="AG19" s="94" t="s">
        <v>28</v>
      </c>
      <c r="AH19" s="94" t="s">
        <v>28</v>
      </c>
      <c r="AI19" s="94" t="s">
        <v>28</v>
      </c>
      <c r="AJ19" s="94">
        <v>378699</v>
      </c>
      <c r="AK19" s="94">
        <v>1437521</v>
      </c>
      <c r="AL19" s="108">
        <v>0.26343893410000002</v>
      </c>
      <c r="AM19" s="95">
        <v>0.26260123210000003</v>
      </c>
      <c r="AN19" s="95">
        <v>0.26427930840000002</v>
      </c>
      <c r="AO19" s="95" t="s">
        <v>28</v>
      </c>
      <c r="AP19" s="97">
        <v>0.26343893410000002</v>
      </c>
      <c r="AQ19" s="95">
        <v>0.26260123210000003</v>
      </c>
      <c r="AR19" s="95">
        <v>0.26427930840000002</v>
      </c>
      <c r="AS19" s="95" t="s">
        <v>28</v>
      </c>
      <c r="AT19" s="95" t="s">
        <v>28</v>
      </c>
      <c r="AU19" s="95" t="s">
        <v>28</v>
      </c>
      <c r="AV19" s="94" t="s">
        <v>28</v>
      </c>
      <c r="AW19" s="94" t="s">
        <v>28</v>
      </c>
      <c r="AX19" s="94" t="s">
        <v>28</v>
      </c>
      <c r="AY19" s="94" t="s">
        <v>28</v>
      </c>
      <c r="AZ19" s="94" t="s">
        <v>28</v>
      </c>
      <c r="BA19" s="94" t="s">
        <v>28</v>
      </c>
      <c r="BB19" s="94" t="s">
        <v>28</v>
      </c>
      <c r="BC19" s="94" t="s">
        <v>28</v>
      </c>
      <c r="BD19" s="94" t="s">
        <v>28</v>
      </c>
      <c r="BE19" s="94" t="s">
        <v>28</v>
      </c>
      <c r="BF19" s="94" t="s">
        <v>28</v>
      </c>
      <c r="BG19" s="94" t="s">
        <v>28</v>
      </c>
      <c r="BH19" s="94" t="s">
        <v>28</v>
      </c>
      <c r="BI19" s="94" t="s">
        <v>28</v>
      </c>
      <c r="BJ19" s="94" t="s">
        <v>28</v>
      </c>
      <c r="BK19" s="94" t="s">
        <v>28</v>
      </c>
      <c r="BL19" s="94" t="s">
        <v>28</v>
      </c>
      <c r="BM19" s="94" t="s">
        <v>28</v>
      </c>
      <c r="BN19" s="94" t="s">
        <v>28</v>
      </c>
      <c r="BO19" s="94" t="s">
        <v>28</v>
      </c>
      <c r="BP19" s="94" t="s">
        <v>28</v>
      </c>
      <c r="BQ19" s="94" t="s">
        <v>28</v>
      </c>
      <c r="BR19" s="95" t="s">
        <v>28</v>
      </c>
      <c r="BS19" s="95" t="s">
        <v>28</v>
      </c>
      <c r="BT19" s="95" t="s">
        <v>28</v>
      </c>
      <c r="BU19" s="95" t="s">
        <v>28</v>
      </c>
      <c r="BV19" s="106" t="s">
        <v>28</v>
      </c>
      <c r="BW19" s="107">
        <v>253752</v>
      </c>
      <c r="BX19" s="107">
        <v>313886</v>
      </c>
      <c r="BY19" s="107">
        <v>378699</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455</v>
      </c>
      <c r="B1" s="55"/>
      <c r="C1" s="55"/>
      <c r="D1" s="55"/>
      <c r="E1" s="55"/>
      <c r="F1" s="55"/>
      <c r="G1" s="55"/>
      <c r="H1" s="55"/>
      <c r="I1" s="55"/>
      <c r="J1" s="55"/>
      <c r="K1" s="55"/>
      <c r="L1" s="55"/>
    </row>
    <row r="2" spans="1:16" s="56" customFormat="1" ht="18.899999999999999" customHeight="1" x14ac:dyDescent="0.3">
      <c r="A2" s="1" t="s">
        <v>453</v>
      </c>
      <c r="B2" s="57"/>
      <c r="C2" s="57"/>
      <c r="D2" s="57"/>
      <c r="E2" s="57"/>
      <c r="F2" s="57"/>
      <c r="G2" s="57"/>
      <c r="H2" s="57"/>
      <c r="I2" s="57"/>
      <c r="J2" s="57"/>
      <c r="K2" s="55"/>
      <c r="L2" s="55"/>
    </row>
    <row r="3" spans="1:16" s="60" customFormat="1" ht="54" customHeight="1" x14ac:dyDescent="0.3">
      <c r="A3" s="110" t="s">
        <v>457</v>
      </c>
      <c r="B3" s="58" t="s">
        <v>462</v>
      </c>
      <c r="C3" s="58" t="s">
        <v>463</v>
      </c>
      <c r="D3" s="58" t="s">
        <v>464</v>
      </c>
      <c r="E3" s="58" t="s">
        <v>465</v>
      </c>
      <c r="F3" s="58" t="s">
        <v>466</v>
      </c>
      <c r="G3" s="58" t="s">
        <v>467</v>
      </c>
      <c r="H3" s="58" t="s">
        <v>468</v>
      </c>
      <c r="I3" s="58" t="s">
        <v>469</v>
      </c>
      <c r="J3" s="59" t="s">
        <v>470</v>
      </c>
      <c r="O3" s="61"/>
      <c r="P3" s="61"/>
    </row>
    <row r="4" spans="1:16" s="56" customFormat="1" ht="18.899999999999999" customHeight="1" x14ac:dyDescent="0.3">
      <c r="A4" s="73" t="s">
        <v>291</v>
      </c>
      <c r="B4" s="63">
        <v>17323</v>
      </c>
      <c r="C4" s="87">
        <v>21.674883010000002</v>
      </c>
      <c r="D4" s="87">
        <v>23.880133789999999</v>
      </c>
      <c r="E4" s="63">
        <v>25758</v>
      </c>
      <c r="F4" s="87">
        <v>26.601534659999999</v>
      </c>
      <c r="G4" s="87">
        <v>29.75367941</v>
      </c>
      <c r="H4" s="63">
        <v>32479</v>
      </c>
      <c r="I4" s="87">
        <v>30.875041590000002</v>
      </c>
      <c r="J4" s="87">
        <v>33.135641790000001</v>
      </c>
    </row>
    <row r="5" spans="1:16" s="56" customFormat="1" ht="18.899999999999999" customHeight="1" x14ac:dyDescent="0.3">
      <c r="A5" s="73" t="s">
        <v>292</v>
      </c>
      <c r="B5" s="63">
        <v>9755</v>
      </c>
      <c r="C5" s="87">
        <v>26.612287210000002</v>
      </c>
      <c r="D5" s="87">
        <v>25.049317859999999</v>
      </c>
      <c r="E5" s="63">
        <v>11923</v>
      </c>
      <c r="F5" s="87">
        <v>31.69830382</v>
      </c>
      <c r="G5" s="87">
        <v>29.901670470000003</v>
      </c>
      <c r="H5" s="63">
        <v>16421</v>
      </c>
      <c r="I5" s="87">
        <v>40.933792000000004</v>
      </c>
      <c r="J5" s="87">
        <v>38.483372629999998</v>
      </c>
    </row>
    <row r="6" spans="1:16" s="56" customFormat="1" ht="18.899999999999999" customHeight="1" x14ac:dyDescent="0.3">
      <c r="A6" s="73" t="s">
        <v>293</v>
      </c>
      <c r="B6" s="63">
        <v>12165</v>
      </c>
      <c r="C6" s="87">
        <v>20.84832905</v>
      </c>
      <c r="D6" s="87">
        <v>21.627648369999999</v>
      </c>
      <c r="E6" s="63">
        <v>17621</v>
      </c>
      <c r="F6" s="87">
        <v>27.359252239999996</v>
      </c>
      <c r="G6" s="87">
        <v>28.404663740000004</v>
      </c>
      <c r="H6" s="63">
        <v>23936</v>
      </c>
      <c r="I6" s="87">
        <v>34.140149190000002</v>
      </c>
      <c r="J6" s="87">
        <v>34.736722030000003</v>
      </c>
    </row>
    <row r="7" spans="1:16" s="56" customFormat="1" ht="18.899999999999999" customHeight="1" x14ac:dyDescent="0.3">
      <c r="A7" s="73" t="s">
        <v>294</v>
      </c>
      <c r="B7" s="63">
        <v>15354</v>
      </c>
      <c r="C7" s="87">
        <v>22.717722609999999</v>
      </c>
      <c r="D7" s="87">
        <v>22.879871980000001</v>
      </c>
      <c r="E7" s="63">
        <v>21215</v>
      </c>
      <c r="F7" s="87">
        <v>29.224178309999999</v>
      </c>
      <c r="G7" s="87">
        <v>29.26989537</v>
      </c>
      <c r="H7" s="63">
        <v>26522</v>
      </c>
      <c r="I7" s="87">
        <v>35.88515452</v>
      </c>
      <c r="J7" s="87">
        <v>34.706063809999996</v>
      </c>
    </row>
    <row r="8" spans="1:16" s="56" customFormat="1" ht="18.899999999999999" customHeight="1" x14ac:dyDescent="0.3">
      <c r="A8" s="73" t="s">
        <v>295</v>
      </c>
      <c r="B8" s="63">
        <v>7092</v>
      </c>
      <c r="C8" s="87">
        <v>19.3601223</v>
      </c>
      <c r="D8" s="87">
        <v>21.30431948</v>
      </c>
      <c r="E8" s="63">
        <v>9563</v>
      </c>
      <c r="F8" s="87">
        <v>23.957811400000001</v>
      </c>
      <c r="G8" s="87">
        <v>25.789541840000002</v>
      </c>
      <c r="H8" s="63">
        <v>11758</v>
      </c>
      <c r="I8" s="87">
        <v>26.616262219999996</v>
      </c>
      <c r="J8" s="87">
        <v>28.07497584</v>
      </c>
    </row>
    <row r="9" spans="1:16" s="56" customFormat="1" ht="18.899999999999999" customHeight="1" x14ac:dyDescent="0.3">
      <c r="A9" s="73" t="s">
        <v>296</v>
      </c>
      <c r="B9" s="63">
        <v>15562</v>
      </c>
      <c r="C9" s="87">
        <v>21.63973635</v>
      </c>
      <c r="D9" s="87">
        <v>23.008733490000001</v>
      </c>
      <c r="E9" s="63">
        <v>20196</v>
      </c>
      <c r="F9" s="87">
        <v>25.37154056</v>
      </c>
      <c r="G9" s="87">
        <v>27.208762310000001</v>
      </c>
      <c r="H9" s="63">
        <v>22768</v>
      </c>
      <c r="I9" s="87">
        <v>25.607918120000001</v>
      </c>
      <c r="J9" s="87">
        <v>27.27963136</v>
      </c>
    </row>
    <row r="10" spans="1:16" s="56" customFormat="1" ht="18.899999999999999" customHeight="1" x14ac:dyDescent="0.3">
      <c r="A10" s="73" t="s">
        <v>297</v>
      </c>
      <c r="B10" s="63">
        <v>13183</v>
      </c>
      <c r="C10" s="87">
        <v>22.819802670000001</v>
      </c>
      <c r="D10" s="87">
        <v>23.125539249999999</v>
      </c>
      <c r="E10" s="63">
        <v>17775</v>
      </c>
      <c r="F10" s="87">
        <v>29.051712870000003</v>
      </c>
      <c r="G10" s="87">
        <v>29.95957056</v>
      </c>
      <c r="H10" s="63">
        <v>23628</v>
      </c>
      <c r="I10" s="87">
        <v>37.724522219999997</v>
      </c>
      <c r="J10" s="87">
        <v>38.944005679999997</v>
      </c>
    </row>
    <row r="11" spans="1:16" s="56" customFormat="1" ht="18.899999999999999" customHeight="1" x14ac:dyDescent="0.3">
      <c r="A11" s="73" t="s">
        <v>298</v>
      </c>
      <c r="B11" s="63">
        <v>20430</v>
      </c>
      <c r="C11" s="87">
        <v>20.885299530000001</v>
      </c>
      <c r="D11" s="87">
        <v>20.795707220000001</v>
      </c>
      <c r="E11" s="63">
        <v>25917</v>
      </c>
      <c r="F11" s="87">
        <v>25.27945222</v>
      </c>
      <c r="G11" s="87">
        <v>25.094178220000003</v>
      </c>
      <c r="H11" s="63">
        <v>30608</v>
      </c>
      <c r="I11" s="87">
        <v>28.511546020000001</v>
      </c>
      <c r="J11" s="87">
        <v>27.665906249999999</v>
      </c>
    </row>
    <row r="12" spans="1:16" s="56" customFormat="1" ht="18.899999999999999" customHeight="1" x14ac:dyDescent="0.3">
      <c r="A12" s="73" t="s">
        <v>299</v>
      </c>
      <c r="B12" s="63">
        <v>6665</v>
      </c>
      <c r="C12" s="87">
        <v>18.880484970000001</v>
      </c>
      <c r="D12" s="87">
        <v>21.709657869999997</v>
      </c>
      <c r="E12" s="63">
        <v>8199</v>
      </c>
      <c r="F12" s="87">
        <v>21.76590831</v>
      </c>
      <c r="G12" s="87">
        <v>24.488758560000001</v>
      </c>
      <c r="H12" s="63">
        <v>9085</v>
      </c>
      <c r="I12" s="87">
        <v>23.720626629999998</v>
      </c>
      <c r="J12" s="87">
        <v>25.753387309999997</v>
      </c>
    </row>
    <row r="13" spans="1:16" s="56" customFormat="1" ht="18.899999999999999" customHeight="1" x14ac:dyDescent="0.3">
      <c r="A13" s="73" t="s">
        <v>300</v>
      </c>
      <c r="B13" s="63">
        <v>14765</v>
      </c>
      <c r="C13" s="87">
        <v>24.721226939999998</v>
      </c>
      <c r="D13" s="87">
        <v>22.80116829</v>
      </c>
      <c r="E13" s="63">
        <v>17673</v>
      </c>
      <c r="F13" s="87">
        <v>28.70671171</v>
      </c>
      <c r="G13" s="87">
        <v>27.10428821</v>
      </c>
      <c r="H13" s="63">
        <v>21444</v>
      </c>
      <c r="I13" s="87">
        <v>32.589665650000001</v>
      </c>
      <c r="J13" s="87">
        <v>31.305917770000001</v>
      </c>
    </row>
    <row r="14" spans="1:16" s="56" customFormat="1" ht="18.899999999999999" customHeight="1" x14ac:dyDescent="0.3">
      <c r="A14" s="73" t="s">
        <v>301</v>
      </c>
      <c r="B14" s="63">
        <v>13746</v>
      </c>
      <c r="C14" s="87">
        <v>18.19240593</v>
      </c>
      <c r="D14" s="87">
        <v>21.05805887</v>
      </c>
      <c r="E14" s="63">
        <v>16983</v>
      </c>
      <c r="F14" s="87">
        <v>21.915245050000003</v>
      </c>
      <c r="G14" s="87">
        <v>24.692635360000001</v>
      </c>
      <c r="H14" s="63">
        <v>18305</v>
      </c>
      <c r="I14" s="87">
        <v>25.00478103</v>
      </c>
      <c r="J14" s="87">
        <v>27.095765199999999</v>
      </c>
    </row>
    <row r="15" spans="1:16" s="56" customFormat="1" ht="18.899999999999999" customHeight="1" x14ac:dyDescent="0.3">
      <c r="A15" s="73" t="s">
        <v>302</v>
      </c>
      <c r="B15" s="63">
        <v>8296</v>
      </c>
      <c r="C15" s="87">
        <v>17.634929750000001</v>
      </c>
      <c r="D15" s="87">
        <v>20.506058730000003</v>
      </c>
      <c r="E15" s="63">
        <v>9257</v>
      </c>
      <c r="F15" s="87">
        <v>18.88566999</v>
      </c>
      <c r="G15" s="87">
        <v>21.698549149999998</v>
      </c>
      <c r="H15" s="63">
        <v>9453</v>
      </c>
      <c r="I15" s="87">
        <v>19.958196099999999</v>
      </c>
      <c r="J15" s="87">
        <v>22.109364429999999</v>
      </c>
    </row>
    <row r="16" spans="1:16" s="56" customFormat="1" ht="18.899999999999999" customHeight="1" x14ac:dyDescent="0.3">
      <c r="A16" s="73" t="s">
        <v>303</v>
      </c>
      <c r="B16" s="63">
        <v>156682</v>
      </c>
      <c r="C16" s="87">
        <v>21.434248669999999</v>
      </c>
      <c r="D16" s="87">
        <v>22.274228749999999</v>
      </c>
      <c r="E16" s="63">
        <v>204234</v>
      </c>
      <c r="F16" s="87">
        <v>25.96309329</v>
      </c>
      <c r="G16" s="87">
        <v>26.824145960000003</v>
      </c>
      <c r="H16" s="63">
        <v>248426</v>
      </c>
      <c r="I16" s="87">
        <v>30.194004130000003</v>
      </c>
      <c r="J16" s="87">
        <v>30.357806110000002</v>
      </c>
    </row>
    <row r="17" spans="1:10" s="56" customFormat="1" ht="18.899999999999999" customHeight="1" x14ac:dyDescent="0.3">
      <c r="A17" s="73" t="s">
        <v>304</v>
      </c>
      <c r="B17" s="63">
        <v>175</v>
      </c>
      <c r="C17" s="87">
        <v>18.097207860000001</v>
      </c>
      <c r="D17" s="87">
        <v>20.711775769999999</v>
      </c>
      <c r="E17" s="63">
        <v>195</v>
      </c>
      <c r="F17" s="87">
        <v>20.63492063</v>
      </c>
      <c r="G17" s="87">
        <v>23.55096722</v>
      </c>
      <c r="H17" s="63">
        <v>187</v>
      </c>
      <c r="I17" s="87">
        <v>20.731707320000002</v>
      </c>
      <c r="J17" s="87">
        <v>22.478477040000001</v>
      </c>
    </row>
    <row r="18" spans="1:10" s="56" customFormat="1" ht="18.899999999999999" customHeight="1" x14ac:dyDescent="0.3">
      <c r="A18" s="74" t="s">
        <v>169</v>
      </c>
      <c r="B18" s="75">
        <v>154511</v>
      </c>
      <c r="C18" s="90">
        <v>21.304633190000001</v>
      </c>
      <c r="D18" s="90">
        <v>23.426085269999998</v>
      </c>
      <c r="E18" s="75">
        <v>202275</v>
      </c>
      <c r="F18" s="90">
        <v>25.887753819999997</v>
      </c>
      <c r="G18" s="90">
        <v>27.898692499999999</v>
      </c>
      <c r="H18" s="75">
        <v>246594</v>
      </c>
      <c r="I18" s="90">
        <v>30.146923990000001</v>
      </c>
      <c r="J18" s="90">
        <v>31.36738772</v>
      </c>
    </row>
    <row r="19" spans="1:10" s="56" customFormat="1" ht="18.899999999999999" customHeight="1" x14ac:dyDescent="0.3">
      <c r="A19" s="76" t="s">
        <v>29</v>
      </c>
      <c r="B19" s="77">
        <v>253752</v>
      </c>
      <c r="C19" s="91">
        <v>19.786949840000002</v>
      </c>
      <c r="D19" s="91">
        <v>21.043895750000001</v>
      </c>
      <c r="E19" s="77">
        <v>313886</v>
      </c>
      <c r="F19" s="91">
        <v>22.947768289999999</v>
      </c>
      <c r="G19" s="91">
        <v>23.952840170000002</v>
      </c>
      <c r="H19" s="77">
        <v>378699</v>
      </c>
      <c r="I19" s="91">
        <v>26.343893410000003</v>
      </c>
      <c r="J19" s="91">
        <v>26.343893410000003</v>
      </c>
    </row>
    <row r="20" spans="1:10" ht="18.899999999999999" customHeight="1" x14ac:dyDescent="0.25">
      <c r="A20" s="66" t="s">
        <v>424</v>
      </c>
    </row>
    <row r="22" spans="1:10" ht="15.6" x14ac:dyDescent="0.3">
      <c r="A22" s="113" t="s">
        <v>472</v>
      </c>
      <c r="B22" s="69"/>
      <c r="C22" s="69"/>
      <c r="D22" s="69"/>
      <c r="E22" s="69"/>
      <c r="F22" s="69"/>
      <c r="G22" s="69"/>
      <c r="H22" s="69"/>
      <c r="I22" s="69"/>
      <c r="J22"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459</v>
      </c>
      <c r="B1" s="55"/>
      <c r="C1" s="55"/>
      <c r="D1" s="55"/>
      <c r="E1" s="55"/>
      <c r="F1" s="55"/>
      <c r="G1" s="55"/>
      <c r="H1" s="55"/>
      <c r="I1" s="55"/>
      <c r="J1" s="55"/>
      <c r="K1" s="55"/>
      <c r="L1" s="55"/>
    </row>
    <row r="2" spans="1:16" s="56" customFormat="1" ht="18.899999999999999" customHeight="1" x14ac:dyDescent="0.3">
      <c r="A2" s="1" t="s">
        <v>440</v>
      </c>
      <c r="B2" s="57"/>
      <c r="C2" s="57"/>
      <c r="D2" s="57"/>
      <c r="E2" s="57"/>
      <c r="F2" s="57"/>
      <c r="G2" s="57"/>
      <c r="H2" s="57"/>
      <c r="I2" s="57"/>
      <c r="J2" s="57"/>
      <c r="K2" s="55"/>
      <c r="L2" s="55"/>
    </row>
    <row r="3" spans="1:16" s="60" customFormat="1" ht="54" customHeight="1" x14ac:dyDescent="0.3">
      <c r="A3" s="110" t="s">
        <v>458</v>
      </c>
      <c r="B3" s="58" t="s">
        <v>462</v>
      </c>
      <c r="C3" s="58" t="s">
        <v>463</v>
      </c>
      <c r="D3" s="58" t="s">
        <v>464</v>
      </c>
      <c r="E3" s="58" t="s">
        <v>465</v>
      </c>
      <c r="F3" s="58" t="s">
        <v>466</v>
      </c>
      <c r="G3" s="58" t="s">
        <v>467</v>
      </c>
      <c r="H3" s="58" t="s">
        <v>468</v>
      </c>
      <c r="I3" s="58" t="s">
        <v>469</v>
      </c>
      <c r="J3" s="59" t="s">
        <v>470</v>
      </c>
      <c r="O3" s="61"/>
      <c r="P3" s="61"/>
    </row>
    <row r="4" spans="1:16" s="56" customFormat="1" ht="18.899999999999999" customHeight="1" x14ac:dyDescent="0.3">
      <c r="A4" s="73" t="s">
        <v>305</v>
      </c>
      <c r="B4" s="63">
        <v>9413</v>
      </c>
      <c r="C4" s="87">
        <v>20.32430798</v>
      </c>
      <c r="D4" s="87">
        <v>22.820199209999998</v>
      </c>
      <c r="E4" s="63">
        <v>15023</v>
      </c>
      <c r="F4" s="87">
        <v>24.49774966</v>
      </c>
      <c r="G4" s="87">
        <v>28.802697929999997</v>
      </c>
      <c r="H4" s="63">
        <v>18991</v>
      </c>
      <c r="I4" s="87">
        <v>27.143571789999999</v>
      </c>
      <c r="J4" s="87">
        <v>30.73314032</v>
      </c>
    </row>
    <row r="5" spans="1:16" s="56" customFormat="1" ht="18.899999999999999" customHeight="1" x14ac:dyDescent="0.3">
      <c r="A5" s="73" t="s">
        <v>306</v>
      </c>
      <c r="B5" s="63">
        <v>7910</v>
      </c>
      <c r="C5" s="87">
        <v>23.53606284</v>
      </c>
      <c r="D5" s="87">
        <v>23.449843550000001</v>
      </c>
      <c r="E5" s="63">
        <v>10735</v>
      </c>
      <c r="F5" s="87">
        <v>30.235178140000002</v>
      </c>
      <c r="G5" s="87">
        <v>30.757549890000004</v>
      </c>
      <c r="H5" s="63">
        <v>13488</v>
      </c>
      <c r="I5" s="87">
        <v>38.285552090000003</v>
      </c>
      <c r="J5" s="87">
        <v>37.843721279999997</v>
      </c>
    </row>
    <row r="6" spans="1:16" s="56" customFormat="1" ht="18.899999999999999" customHeight="1" x14ac:dyDescent="0.3">
      <c r="A6" s="73" t="s">
        <v>292</v>
      </c>
      <c r="B6" s="63">
        <v>9755</v>
      </c>
      <c r="C6" s="87">
        <v>26.612287210000002</v>
      </c>
      <c r="D6" s="87">
        <v>24.620309450000001</v>
      </c>
      <c r="E6" s="63">
        <v>11923</v>
      </c>
      <c r="F6" s="87">
        <v>31.69830382</v>
      </c>
      <c r="G6" s="87">
        <v>29.834483340000002</v>
      </c>
      <c r="H6" s="63">
        <v>16421</v>
      </c>
      <c r="I6" s="87">
        <v>40.933792000000004</v>
      </c>
      <c r="J6" s="87">
        <v>38.692032859999998</v>
      </c>
    </row>
    <row r="7" spans="1:16" s="56" customFormat="1" ht="18.899999999999999" customHeight="1" x14ac:dyDescent="0.3">
      <c r="A7" s="73" t="s">
        <v>307</v>
      </c>
      <c r="B7" s="63">
        <v>8801</v>
      </c>
      <c r="C7" s="87">
        <v>20.585689890000001</v>
      </c>
      <c r="D7" s="87">
        <v>21.208374809999999</v>
      </c>
      <c r="E7" s="63">
        <v>13095</v>
      </c>
      <c r="F7" s="87">
        <v>27.483367260000001</v>
      </c>
      <c r="G7" s="87">
        <v>29.189242360000001</v>
      </c>
      <c r="H7" s="63">
        <v>18335</v>
      </c>
      <c r="I7" s="87">
        <v>34.216026570000004</v>
      </c>
      <c r="J7" s="87">
        <v>35.45382352</v>
      </c>
    </row>
    <row r="8" spans="1:16" s="56" customFormat="1" ht="18.899999999999999" customHeight="1" x14ac:dyDescent="0.3">
      <c r="A8" s="73" t="s">
        <v>308</v>
      </c>
      <c r="B8" s="63">
        <v>3364</v>
      </c>
      <c r="C8" s="87">
        <v>21.568250299999999</v>
      </c>
      <c r="D8" s="87">
        <v>19.873352069999999</v>
      </c>
      <c r="E8" s="63">
        <v>4526</v>
      </c>
      <c r="F8" s="87">
        <v>27.006384630000003</v>
      </c>
      <c r="G8" s="87">
        <v>26.204531110000001</v>
      </c>
      <c r="H8" s="63">
        <v>5601</v>
      </c>
      <c r="I8" s="87">
        <v>33.894099849999996</v>
      </c>
      <c r="J8" s="87">
        <v>32.992717919999997</v>
      </c>
    </row>
    <row r="9" spans="1:16" s="56" customFormat="1" ht="18.899999999999999" customHeight="1" x14ac:dyDescent="0.3">
      <c r="A9" s="73" t="s">
        <v>309</v>
      </c>
      <c r="B9" s="63">
        <v>9255</v>
      </c>
      <c r="C9" s="87">
        <v>23.051058529999999</v>
      </c>
      <c r="D9" s="87">
        <v>22.92596099</v>
      </c>
      <c r="E9" s="63">
        <v>13230</v>
      </c>
      <c r="F9" s="87">
        <v>30.236544389999999</v>
      </c>
      <c r="G9" s="87">
        <v>29.886117620000004</v>
      </c>
      <c r="H9" s="63">
        <v>17399</v>
      </c>
      <c r="I9" s="87">
        <v>38.720373870000003</v>
      </c>
      <c r="J9" s="87">
        <v>36.989010810000003</v>
      </c>
    </row>
    <row r="10" spans="1:16" s="56" customFormat="1" ht="18.899999999999999" customHeight="1" x14ac:dyDescent="0.3">
      <c r="A10" s="73" t="s">
        <v>310</v>
      </c>
      <c r="B10" s="63">
        <v>6099</v>
      </c>
      <c r="C10" s="87">
        <v>22.229916899999999</v>
      </c>
      <c r="D10" s="87">
        <v>21.314233390000002</v>
      </c>
      <c r="E10" s="63">
        <v>7985</v>
      </c>
      <c r="F10" s="87">
        <v>27.688200010000003</v>
      </c>
      <c r="G10" s="87">
        <v>28.368855700000001</v>
      </c>
      <c r="H10" s="63">
        <v>9123</v>
      </c>
      <c r="I10" s="87">
        <v>31.487937040000002</v>
      </c>
      <c r="J10" s="87">
        <v>31.262001350000002</v>
      </c>
    </row>
    <row r="11" spans="1:16" s="56" customFormat="1" ht="18.899999999999999" customHeight="1" x14ac:dyDescent="0.3">
      <c r="A11" s="73" t="s">
        <v>295</v>
      </c>
      <c r="B11" s="63">
        <v>7092</v>
      </c>
      <c r="C11" s="87">
        <v>19.3601223</v>
      </c>
      <c r="D11" s="87">
        <v>20.510931620000001</v>
      </c>
      <c r="E11" s="63">
        <v>9563</v>
      </c>
      <c r="F11" s="87">
        <v>23.957811400000001</v>
      </c>
      <c r="G11" s="87">
        <v>25.51185293</v>
      </c>
      <c r="H11" s="63">
        <v>11758</v>
      </c>
      <c r="I11" s="87">
        <v>26.616262219999996</v>
      </c>
      <c r="J11" s="87">
        <v>27.7619705</v>
      </c>
    </row>
    <row r="12" spans="1:16" s="56" customFormat="1" ht="18.899999999999999" customHeight="1" x14ac:dyDescent="0.3">
      <c r="A12" s="73" t="s">
        <v>311</v>
      </c>
      <c r="B12" s="63">
        <v>6011</v>
      </c>
      <c r="C12" s="87">
        <v>21.515498600000001</v>
      </c>
      <c r="D12" s="87">
        <v>23.46416662</v>
      </c>
      <c r="E12" s="63">
        <v>7818</v>
      </c>
      <c r="F12" s="87">
        <v>25.358417129999999</v>
      </c>
      <c r="G12" s="87">
        <v>28.039491830000003</v>
      </c>
      <c r="H12" s="63">
        <v>7651</v>
      </c>
      <c r="I12" s="87">
        <v>23.388970410000002</v>
      </c>
      <c r="J12" s="87">
        <v>25.436887759999998</v>
      </c>
    </row>
    <row r="13" spans="1:16" s="56" customFormat="1" ht="18.899999999999999" customHeight="1" x14ac:dyDescent="0.3">
      <c r="A13" s="73" t="s">
        <v>312</v>
      </c>
      <c r="B13" s="63">
        <v>995</v>
      </c>
      <c r="C13" s="87">
        <v>19.544293849999999</v>
      </c>
      <c r="D13" s="87">
        <v>18.24968294</v>
      </c>
      <c r="E13" s="63">
        <v>1370</v>
      </c>
      <c r="F13" s="87">
        <v>24.886466849999998</v>
      </c>
      <c r="G13" s="87">
        <v>24.642936750000001</v>
      </c>
      <c r="H13" s="63">
        <v>1934</v>
      </c>
      <c r="I13" s="87">
        <v>27.573424580000001</v>
      </c>
      <c r="J13" s="87">
        <v>28.415202260000001</v>
      </c>
    </row>
    <row r="14" spans="1:16" s="56" customFormat="1" ht="18.899999999999999" customHeight="1" x14ac:dyDescent="0.3">
      <c r="A14" s="73" t="s">
        <v>313</v>
      </c>
      <c r="B14" s="63">
        <v>8556</v>
      </c>
      <c r="C14" s="87">
        <v>22.003343189999999</v>
      </c>
      <c r="D14" s="87">
        <v>22.205713420000002</v>
      </c>
      <c r="E14" s="63">
        <v>11008</v>
      </c>
      <c r="F14" s="87">
        <v>25.44261083</v>
      </c>
      <c r="G14" s="87">
        <v>26.569387259999999</v>
      </c>
      <c r="H14" s="63">
        <v>13183</v>
      </c>
      <c r="I14" s="87">
        <v>26.803432010000002</v>
      </c>
      <c r="J14" s="87">
        <v>28.09167244</v>
      </c>
    </row>
    <row r="15" spans="1:16" s="56" customFormat="1" ht="18.899999999999999" customHeight="1" x14ac:dyDescent="0.3">
      <c r="A15" s="73" t="s">
        <v>314</v>
      </c>
      <c r="B15" s="63">
        <v>8754</v>
      </c>
      <c r="C15" s="87">
        <v>23.863264640000001</v>
      </c>
      <c r="D15" s="87">
        <v>23.571262789999999</v>
      </c>
      <c r="E15" s="63">
        <v>11845</v>
      </c>
      <c r="F15" s="87">
        <v>29.9093503</v>
      </c>
      <c r="G15" s="87">
        <v>30.884544739999995</v>
      </c>
      <c r="H15" s="63">
        <v>15907</v>
      </c>
      <c r="I15" s="87">
        <v>38.92001664</v>
      </c>
      <c r="J15" s="87">
        <v>40.610740150000005</v>
      </c>
    </row>
    <row r="16" spans="1:16" s="56" customFormat="1" ht="18.899999999999999" customHeight="1" x14ac:dyDescent="0.3">
      <c r="A16" s="73" t="s">
        <v>315</v>
      </c>
      <c r="B16" s="63">
        <v>4429</v>
      </c>
      <c r="C16" s="87">
        <v>21.004457930000001</v>
      </c>
      <c r="D16" s="87">
        <v>20.93236667</v>
      </c>
      <c r="E16" s="63">
        <v>5930</v>
      </c>
      <c r="F16" s="87">
        <v>27.477874060000001</v>
      </c>
      <c r="G16" s="87">
        <v>28.11639473</v>
      </c>
      <c r="H16" s="63">
        <v>7721</v>
      </c>
      <c r="I16" s="87">
        <v>35.479275799999996</v>
      </c>
      <c r="J16" s="87">
        <v>36.152316029999994</v>
      </c>
    </row>
    <row r="17" spans="1:12" s="56" customFormat="1" ht="18.899999999999999" customHeight="1" x14ac:dyDescent="0.3">
      <c r="A17" s="73" t="s">
        <v>316</v>
      </c>
      <c r="B17" s="63">
        <v>1951</v>
      </c>
      <c r="C17" s="87">
        <v>19.610011059999998</v>
      </c>
      <c r="D17" s="87">
        <v>19.912950120000001</v>
      </c>
      <c r="E17" s="63">
        <v>2680</v>
      </c>
      <c r="F17" s="87">
        <v>26.956346809999999</v>
      </c>
      <c r="G17" s="87">
        <v>26.392235660000001</v>
      </c>
      <c r="H17" s="63">
        <v>3807</v>
      </c>
      <c r="I17" s="87">
        <v>35.722998969999999</v>
      </c>
      <c r="J17" s="87">
        <v>34.282919849999999</v>
      </c>
    </row>
    <row r="18" spans="1:12" s="56" customFormat="1" ht="18.899999999999999" customHeight="1" x14ac:dyDescent="0.3">
      <c r="A18" s="73" t="s">
        <v>317</v>
      </c>
      <c r="B18" s="63">
        <v>5930</v>
      </c>
      <c r="C18" s="87">
        <v>19.752839680000001</v>
      </c>
      <c r="D18" s="87">
        <v>20.776712379999999</v>
      </c>
      <c r="E18" s="63">
        <v>8216</v>
      </c>
      <c r="F18" s="87">
        <v>24.840513980000001</v>
      </c>
      <c r="G18" s="87">
        <v>26.004130060000001</v>
      </c>
      <c r="H18" s="63">
        <v>9556</v>
      </c>
      <c r="I18" s="87">
        <v>26.739793490000004</v>
      </c>
      <c r="J18" s="87">
        <v>27.133795240000001</v>
      </c>
    </row>
    <row r="19" spans="1:12" s="56" customFormat="1" ht="18.899999999999999" customHeight="1" x14ac:dyDescent="0.3">
      <c r="A19" s="73" t="s">
        <v>318</v>
      </c>
      <c r="B19" s="63">
        <v>9639</v>
      </c>
      <c r="C19" s="87">
        <v>24.492440600000002</v>
      </c>
      <c r="D19" s="87">
        <v>20.63426978</v>
      </c>
      <c r="E19" s="63">
        <v>11474</v>
      </c>
      <c r="F19" s="87">
        <v>28.341360999999999</v>
      </c>
      <c r="G19" s="87">
        <v>25.554725080000001</v>
      </c>
      <c r="H19" s="63">
        <v>13492</v>
      </c>
      <c r="I19" s="87">
        <v>32.257447519999999</v>
      </c>
      <c r="J19" s="87">
        <v>28.613265989999999</v>
      </c>
    </row>
    <row r="20" spans="1:12" s="56" customFormat="1" ht="18.899999999999999" customHeight="1" x14ac:dyDescent="0.3">
      <c r="A20" s="73" t="s">
        <v>319</v>
      </c>
      <c r="B20" s="63">
        <v>2910</v>
      </c>
      <c r="C20" s="87">
        <v>15.733982160000002</v>
      </c>
      <c r="D20" s="87">
        <v>18.136314300000002</v>
      </c>
      <c r="E20" s="63">
        <v>3547</v>
      </c>
      <c r="F20" s="87">
        <v>18.64879075</v>
      </c>
      <c r="G20" s="87">
        <v>21.296651239999999</v>
      </c>
      <c r="H20" s="63">
        <v>3753</v>
      </c>
      <c r="I20" s="87">
        <v>19.615324310000002</v>
      </c>
      <c r="J20" s="87">
        <v>21.513749239999999</v>
      </c>
    </row>
    <row r="21" spans="1:12" s="56" customFormat="1" ht="18.899999999999999" customHeight="1" x14ac:dyDescent="0.3">
      <c r="A21" s="73" t="s">
        <v>320</v>
      </c>
      <c r="B21" s="63">
        <v>3724</v>
      </c>
      <c r="C21" s="87">
        <v>18.930459540000001</v>
      </c>
      <c r="D21" s="87">
        <v>21.480022479999999</v>
      </c>
      <c r="E21" s="63">
        <v>4822</v>
      </c>
      <c r="F21" s="87">
        <v>23.043104270000001</v>
      </c>
      <c r="G21" s="87">
        <v>25.500760679999999</v>
      </c>
      <c r="H21" s="63">
        <v>5487</v>
      </c>
      <c r="I21" s="87">
        <v>25.431034479999997</v>
      </c>
      <c r="J21" s="87">
        <v>27.158384050000002</v>
      </c>
    </row>
    <row r="22" spans="1:12" s="56" customFormat="1" ht="18.899999999999999" customHeight="1" x14ac:dyDescent="0.3">
      <c r="A22" s="73" t="s">
        <v>321</v>
      </c>
      <c r="B22" s="63">
        <v>2941</v>
      </c>
      <c r="C22" s="87">
        <v>18.817582699999999</v>
      </c>
      <c r="D22" s="87">
        <v>21.367181779999999</v>
      </c>
      <c r="E22" s="63">
        <v>3377</v>
      </c>
      <c r="F22" s="87">
        <v>20.169623130000002</v>
      </c>
      <c r="G22" s="87">
        <v>23.379329890000001</v>
      </c>
      <c r="H22" s="63">
        <v>3598</v>
      </c>
      <c r="I22" s="87">
        <v>21.513991869999998</v>
      </c>
      <c r="J22" s="87">
        <v>23.949604220000001</v>
      </c>
    </row>
    <row r="23" spans="1:12" s="56" customFormat="1" ht="18.899999999999999" customHeight="1" x14ac:dyDescent="0.3">
      <c r="A23" s="73" t="s">
        <v>322</v>
      </c>
      <c r="B23" s="63">
        <v>8193</v>
      </c>
      <c r="C23" s="87">
        <v>25.0811241</v>
      </c>
      <c r="D23" s="87">
        <v>21.97926167</v>
      </c>
      <c r="E23" s="63">
        <v>9694</v>
      </c>
      <c r="F23" s="87">
        <v>29.244599980000004</v>
      </c>
      <c r="G23" s="87">
        <v>26.144676779999998</v>
      </c>
      <c r="H23" s="63">
        <v>11410</v>
      </c>
      <c r="I23" s="87">
        <v>34.805686049999998</v>
      </c>
      <c r="J23" s="87">
        <v>31.687890039999999</v>
      </c>
    </row>
    <row r="24" spans="1:12" s="56" customFormat="1" ht="18.899999999999999" customHeight="1" x14ac:dyDescent="0.3">
      <c r="A24" s="73" t="s">
        <v>323</v>
      </c>
      <c r="B24" s="63">
        <v>6572</v>
      </c>
      <c r="C24" s="87">
        <v>24.286770139999998</v>
      </c>
      <c r="D24" s="87">
        <v>22.558905119999999</v>
      </c>
      <c r="E24" s="63">
        <v>7979</v>
      </c>
      <c r="F24" s="87">
        <v>28.079251129999999</v>
      </c>
      <c r="G24" s="87">
        <v>27.80075214</v>
      </c>
      <c r="H24" s="63">
        <v>10034</v>
      </c>
      <c r="I24" s="87">
        <v>30.38948452</v>
      </c>
      <c r="J24" s="87">
        <v>30.526692849999996</v>
      </c>
    </row>
    <row r="25" spans="1:12" s="56" customFormat="1" ht="18.899999999999999" customHeight="1" x14ac:dyDescent="0.3">
      <c r="A25" s="73" t="s">
        <v>304</v>
      </c>
      <c r="B25" s="63">
        <v>175</v>
      </c>
      <c r="C25" s="87">
        <v>18.097207860000001</v>
      </c>
      <c r="D25" s="87">
        <v>20.711775769999999</v>
      </c>
      <c r="E25" s="63">
        <v>195</v>
      </c>
      <c r="F25" s="87">
        <v>20.63492063</v>
      </c>
      <c r="G25" s="87">
        <v>23.55096722</v>
      </c>
      <c r="H25" s="63">
        <v>187</v>
      </c>
      <c r="I25" s="87">
        <v>20.731707320000002</v>
      </c>
      <c r="J25" s="87">
        <v>22.478477040000001</v>
      </c>
    </row>
    <row r="26" spans="1:12" s="56" customFormat="1" ht="18.899999999999999" customHeight="1" x14ac:dyDescent="0.3">
      <c r="A26" s="73" t="s">
        <v>324</v>
      </c>
      <c r="B26" s="63">
        <v>7024</v>
      </c>
      <c r="C26" s="87">
        <v>17.824244419999999</v>
      </c>
      <c r="D26" s="87">
        <v>19.959790229999999</v>
      </c>
      <c r="E26" s="63">
        <v>8804</v>
      </c>
      <c r="F26" s="87">
        <v>22.069587890000001</v>
      </c>
      <c r="G26" s="87">
        <v>24.487223029999999</v>
      </c>
      <c r="H26" s="63">
        <v>10729</v>
      </c>
      <c r="I26" s="87">
        <v>28.15788783</v>
      </c>
      <c r="J26" s="87">
        <v>30.374367930000002</v>
      </c>
    </row>
    <row r="27" spans="1:12" s="56" customFormat="1" ht="18.899999999999999" customHeight="1" x14ac:dyDescent="0.3">
      <c r="A27" s="73" t="s">
        <v>325</v>
      </c>
      <c r="B27" s="63">
        <v>6722</v>
      </c>
      <c r="C27" s="87">
        <v>18.593715420000002</v>
      </c>
      <c r="D27" s="87">
        <v>21.860673800000001</v>
      </c>
      <c r="E27" s="63">
        <v>8179</v>
      </c>
      <c r="F27" s="87">
        <v>21.75150258</v>
      </c>
      <c r="G27" s="87">
        <v>25.42293231</v>
      </c>
      <c r="H27" s="63">
        <v>7576</v>
      </c>
      <c r="I27" s="87">
        <v>21.582200950000001</v>
      </c>
      <c r="J27" s="87">
        <v>23.961765190000001</v>
      </c>
    </row>
    <row r="28" spans="1:12" s="56" customFormat="1" ht="18.899999999999999" customHeight="1" x14ac:dyDescent="0.3">
      <c r="A28" s="73" t="s">
        <v>326</v>
      </c>
      <c r="B28" s="63">
        <v>5468</v>
      </c>
      <c r="C28" s="87">
        <v>18.092780089999998</v>
      </c>
      <c r="D28" s="87">
        <v>20.66365321</v>
      </c>
      <c r="E28" s="63">
        <v>6135</v>
      </c>
      <c r="F28" s="87">
        <v>19.299128630000002</v>
      </c>
      <c r="G28" s="87">
        <v>22.14942181</v>
      </c>
      <c r="H28" s="63">
        <v>6716</v>
      </c>
      <c r="I28" s="87">
        <v>21.518054530000001</v>
      </c>
      <c r="J28" s="87">
        <v>23.963333170000002</v>
      </c>
    </row>
    <row r="29" spans="1:12" s="56" customFormat="1" ht="18.899999999999999" customHeight="1" x14ac:dyDescent="0.3">
      <c r="A29" s="73" t="s">
        <v>327</v>
      </c>
      <c r="B29" s="63">
        <v>2828</v>
      </c>
      <c r="C29" s="87">
        <v>16.81231794</v>
      </c>
      <c r="D29" s="87">
        <v>19.830604749999999</v>
      </c>
      <c r="E29" s="63">
        <v>3122</v>
      </c>
      <c r="F29" s="87">
        <v>18.122714340000002</v>
      </c>
      <c r="G29" s="87">
        <v>21.09273043</v>
      </c>
      <c r="H29" s="63">
        <v>2737</v>
      </c>
      <c r="I29" s="87">
        <v>16.94422089</v>
      </c>
      <c r="J29" s="87">
        <v>19.00836292</v>
      </c>
    </row>
    <row r="30" spans="1:12" ht="18.899999999999999" customHeight="1" x14ac:dyDescent="0.25">
      <c r="A30" s="74" t="s">
        <v>169</v>
      </c>
      <c r="B30" s="75">
        <v>154511</v>
      </c>
      <c r="C30" s="90">
        <v>21.304633190000001</v>
      </c>
      <c r="D30" s="90">
        <v>23.426085269999998</v>
      </c>
      <c r="E30" s="75">
        <v>202275</v>
      </c>
      <c r="F30" s="90">
        <v>25.887753819999997</v>
      </c>
      <c r="G30" s="90">
        <v>27.898692499999999</v>
      </c>
      <c r="H30" s="75">
        <v>246594</v>
      </c>
      <c r="I30" s="90">
        <v>30.146923990000001</v>
      </c>
      <c r="J30" s="90">
        <v>31.36738772</v>
      </c>
    </row>
    <row r="31" spans="1:12" ht="18.899999999999999" customHeight="1" x14ac:dyDescent="0.25">
      <c r="A31" s="76" t="s">
        <v>29</v>
      </c>
      <c r="B31" s="77">
        <v>253752</v>
      </c>
      <c r="C31" s="91">
        <v>19.786949840000002</v>
      </c>
      <c r="D31" s="91">
        <v>21.043895750000001</v>
      </c>
      <c r="E31" s="77">
        <v>313886</v>
      </c>
      <c r="F31" s="91">
        <v>22.947768289999999</v>
      </c>
      <c r="G31" s="91">
        <v>23.952840170000002</v>
      </c>
      <c r="H31" s="77">
        <v>378699</v>
      </c>
      <c r="I31" s="91">
        <v>26.343893410000003</v>
      </c>
      <c r="J31" s="91">
        <v>26.343893410000003</v>
      </c>
      <c r="K31" s="78"/>
      <c r="L31" s="78"/>
    </row>
    <row r="32" spans="1:12" ht="18.899999999999999" customHeight="1" x14ac:dyDescent="0.25">
      <c r="A32" s="66" t="s">
        <v>424</v>
      </c>
    </row>
    <row r="33" spans="1:16" s="60" customFormat="1" ht="18.899999999999999" customHeight="1" x14ac:dyDescent="0.3">
      <c r="A33" s="56"/>
      <c r="B33" s="67"/>
      <c r="C33" s="68"/>
      <c r="D33" s="68"/>
      <c r="E33" s="68"/>
      <c r="F33" s="68"/>
      <c r="G33" s="68"/>
      <c r="H33" s="67"/>
      <c r="I33" s="68"/>
      <c r="J33" s="68"/>
      <c r="O33" s="54"/>
      <c r="P33" s="54"/>
    </row>
    <row r="34" spans="1:16" ht="15.6" x14ac:dyDescent="0.3">
      <c r="A34" s="113" t="s">
        <v>472</v>
      </c>
      <c r="B34" s="69"/>
      <c r="C34" s="69"/>
      <c r="D34" s="69"/>
      <c r="E34" s="69"/>
      <c r="F34" s="69"/>
      <c r="G34" s="69"/>
      <c r="H34" s="69"/>
      <c r="I34" s="69"/>
      <c r="J34"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452</v>
      </c>
      <c r="B1" s="55"/>
      <c r="C1" s="55"/>
      <c r="D1" s="55"/>
      <c r="E1" s="55"/>
      <c r="F1" s="55"/>
      <c r="G1" s="55"/>
      <c r="H1" s="55"/>
      <c r="I1" s="55"/>
      <c r="J1" s="55"/>
    </row>
    <row r="2" spans="1:16" s="56" customFormat="1" ht="18.899999999999999" customHeight="1" x14ac:dyDescent="0.3">
      <c r="A2" s="1" t="s">
        <v>453</v>
      </c>
      <c r="B2" s="57"/>
      <c r="C2" s="57"/>
      <c r="D2" s="57"/>
      <c r="E2" s="57"/>
      <c r="F2" s="57"/>
      <c r="G2" s="57"/>
      <c r="H2" s="57"/>
      <c r="I2" s="57"/>
      <c r="J2" s="57"/>
    </row>
    <row r="3" spans="1:16" s="60" customFormat="1" ht="54" customHeight="1" x14ac:dyDescent="0.3">
      <c r="A3" s="110" t="s">
        <v>460</v>
      </c>
      <c r="B3" s="58" t="s">
        <v>462</v>
      </c>
      <c r="C3" s="58" t="s">
        <v>463</v>
      </c>
      <c r="D3" s="58" t="s">
        <v>464</v>
      </c>
      <c r="E3" s="58" t="s">
        <v>465</v>
      </c>
      <c r="F3" s="58" t="s">
        <v>466</v>
      </c>
      <c r="G3" s="58" t="s">
        <v>467</v>
      </c>
      <c r="H3" s="58" t="s">
        <v>468</v>
      </c>
      <c r="I3" s="58" t="s">
        <v>469</v>
      </c>
      <c r="J3" s="59" t="s">
        <v>470</v>
      </c>
      <c r="O3" s="61"/>
      <c r="P3" s="61"/>
    </row>
    <row r="4" spans="1:16" s="56" customFormat="1" ht="18.899999999999999" customHeight="1" x14ac:dyDescent="0.3">
      <c r="A4" s="73" t="s">
        <v>328</v>
      </c>
      <c r="B4" s="63">
        <v>1258</v>
      </c>
      <c r="C4" s="87">
        <v>18.529974960000001</v>
      </c>
      <c r="D4" s="87">
        <v>20.68890816</v>
      </c>
      <c r="E4" s="63">
        <v>1989</v>
      </c>
      <c r="F4" s="87">
        <v>25.5</v>
      </c>
      <c r="G4" s="87">
        <v>28.410304790000001</v>
      </c>
      <c r="H4" s="63">
        <v>2956</v>
      </c>
      <c r="I4" s="87">
        <v>32.760722599999994</v>
      </c>
      <c r="J4" s="87">
        <v>34.506551089999995</v>
      </c>
    </row>
    <row r="5" spans="1:16" s="56" customFormat="1" ht="18.899999999999999" customHeight="1" x14ac:dyDescent="0.3">
      <c r="A5" s="73" t="s">
        <v>349</v>
      </c>
      <c r="B5" s="63">
        <v>1266</v>
      </c>
      <c r="C5" s="87">
        <v>17.998294000000001</v>
      </c>
      <c r="D5" s="87">
        <v>19.519349930000001</v>
      </c>
      <c r="E5" s="63">
        <v>1853</v>
      </c>
      <c r="F5" s="87">
        <v>22.625152630000002</v>
      </c>
      <c r="G5" s="87">
        <v>24.24688519</v>
      </c>
      <c r="H5" s="63">
        <v>2841</v>
      </c>
      <c r="I5" s="87">
        <v>26.751412429999998</v>
      </c>
      <c r="J5" s="87">
        <v>29.299589770000001</v>
      </c>
    </row>
    <row r="6" spans="1:16" s="56" customFormat="1" ht="18.899999999999999" customHeight="1" x14ac:dyDescent="0.3">
      <c r="A6" s="73" t="s">
        <v>329</v>
      </c>
      <c r="B6" s="63">
        <v>1228</v>
      </c>
      <c r="C6" s="87">
        <v>13.485613879999999</v>
      </c>
      <c r="D6" s="87">
        <v>16.312946280000002</v>
      </c>
      <c r="E6" s="63">
        <v>1597</v>
      </c>
      <c r="F6" s="87">
        <v>16.838886550000002</v>
      </c>
      <c r="G6" s="87">
        <v>19.58673829</v>
      </c>
      <c r="H6" s="63">
        <v>2539</v>
      </c>
      <c r="I6" s="87">
        <v>22.704104440000002</v>
      </c>
      <c r="J6" s="87">
        <v>24.89499863</v>
      </c>
    </row>
    <row r="7" spans="1:16" s="56" customFormat="1" ht="18.899999999999999" customHeight="1" x14ac:dyDescent="0.3">
      <c r="A7" s="73" t="s">
        <v>344</v>
      </c>
      <c r="B7" s="63">
        <v>339</v>
      </c>
      <c r="C7" s="87">
        <v>16.08159393</v>
      </c>
      <c r="D7" s="87">
        <v>16.410995279999998</v>
      </c>
      <c r="E7" s="63">
        <v>386</v>
      </c>
      <c r="F7" s="87">
        <v>18.337292160000001</v>
      </c>
      <c r="G7" s="87">
        <v>18.596993319999999</v>
      </c>
      <c r="H7" s="63">
        <v>466</v>
      </c>
      <c r="I7" s="87">
        <v>20.555800619999999</v>
      </c>
      <c r="J7" s="87">
        <v>20.85754064</v>
      </c>
    </row>
    <row r="8" spans="1:16" s="56" customFormat="1" ht="18.899999999999999" customHeight="1" x14ac:dyDescent="0.3">
      <c r="A8" s="73" t="s">
        <v>330</v>
      </c>
      <c r="B8" s="63">
        <v>977</v>
      </c>
      <c r="C8" s="87">
        <v>8.0121371200000002</v>
      </c>
      <c r="D8" s="87">
        <v>10.244401760000001</v>
      </c>
      <c r="E8" s="63">
        <v>1119</v>
      </c>
      <c r="F8" s="87">
        <v>7.5085553200000001</v>
      </c>
      <c r="G8" s="87">
        <v>9.682960940000001</v>
      </c>
      <c r="H8" s="63">
        <v>1450</v>
      </c>
      <c r="I8" s="87">
        <v>8.3732748200000007</v>
      </c>
      <c r="J8" s="87">
        <v>10.221149649999999</v>
      </c>
    </row>
    <row r="9" spans="1:16" s="56" customFormat="1" ht="18.899999999999999" customHeight="1" x14ac:dyDescent="0.3">
      <c r="A9" s="73" t="s">
        <v>345</v>
      </c>
      <c r="B9" s="63">
        <v>1637</v>
      </c>
      <c r="C9" s="87">
        <v>15.329150669999999</v>
      </c>
      <c r="D9" s="87">
        <v>18.081223179999999</v>
      </c>
      <c r="E9" s="63">
        <v>2582</v>
      </c>
      <c r="F9" s="87">
        <v>19.483851489999999</v>
      </c>
      <c r="G9" s="87">
        <v>21.932437739999997</v>
      </c>
      <c r="H9" s="63">
        <v>4107</v>
      </c>
      <c r="I9" s="87">
        <v>25.95424671</v>
      </c>
      <c r="J9" s="87">
        <v>28.581146</v>
      </c>
    </row>
    <row r="10" spans="1:16" s="56" customFormat="1" ht="18.899999999999999" customHeight="1" x14ac:dyDescent="0.3">
      <c r="A10" s="73" t="s">
        <v>331</v>
      </c>
      <c r="B10" s="63">
        <v>987</v>
      </c>
      <c r="C10" s="87">
        <v>10.34374345</v>
      </c>
      <c r="D10" s="87">
        <v>11.43503112</v>
      </c>
      <c r="E10" s="63">
        <v>1250</v>
      </c>
      <c r="F10" s="87">
        <v>12.71229533</v>
      </c>
      <c r="G10" s="87">
        <v>13.71348077</v>
      </c>
      <c r="H10" s="63">
        <v>1522</v>
      </c>
      <c r="I10" s="87">
        <v>14.821306849999999</v>
      </c>
      <c r="J10" s="87">
        <v>15.71779261</v>
      </c>
    </row>
    <row r="11" spans="1:16" s="56" customFormat="1" ht="18.899999999999999" customHeight="1" x14ac:dyDescent="0.3">
      <c r="A11" s="73" t="s">
        <v>332</v>
      </c>
      <c r="B11" s="63">
        <v>243</v>
      </c>
      <c r="C11" s="87">
        <v>4.0655847400000003</v>
      </c>
      <c r="D11" s="87">
        <v>5.7636994100000001</v>
      </c>
      <c r="E11" s="63">
        <v>338</v>
      </c>
      <c r="F11" s="87">
        <v>5.86703697</v>
      </c>
      <c r="G11" s="87">
        <v>7.70950779</v>
      </c>
      <c r="H11" s="63">
        <v>363</v>
      </c>
      <c r="I11" s="87">
        <v>4.2882457199999999</v>
      </c>
      <c r="J11" s="87">
        <v>5.5925675899999998</v>
      </c>
    </row>
    <row r="12" spans="1:16" s="56" customFormat="1" ht="18.899999999999999" customHeight="1" x14ac:dyDescent="0.3">
      <c r="A12" s="73" t="s">
        <v>209</v>
      </c>
      <c r="B12" s="63">
        <v>475</v>
      </c>
      <c r="C12" s="87">
        <v>11.124121779999999</v>
      </c>
      <c r="D12" s="87">
        <v>11.06818584</v>
      </c>
      <c r="E12" s="63">
        <v>541</v>
      </c>
      <c r="F12" s="87">
        <v>12.27592467</v>
      </c>
      <c r="G12" s="87">
        <v>11.90956194</v>
      </c>
      <c r="H12" s="63">
        <v>661</v>
      </c>
      <c r="I12" s="87">
        <v>14.721603559999998</v>
      </c>
      <c r="J12" s="87">
        <v>14.187268959999999</v>
      </c>
    </row>
    <row r="13" spans="1:16" s="56" customFormat="1" ht="18.899999999999999" customHeight="1" x14ac:dyDescent="0.3">
      <c r="A13" s="73" t="s">
        <v>333</v>
      </c>
      <c r="B13" s="63">
        <v>1437</v>
      </c>
      <c r="C13" s="87">
        <v>15.93479707</v>
      </c>
      <c r="D13" s="87">
        <v>15.119637040000001</v>
      </c>
      <c r="E13" s="63">
        <v>1904</v>
      </c>
      <c r="F13" s="87">
        <v>18.492618490000002</v>
      </c>
      <c r="G13" s="87">
        <v>18.078402709999999</v>
      </c>
      <c r="H13" s="63">
        <v>2458</v>
      </c>
      <c r="I13" s="87">
        <v>21.39437723</v>
      </c>
      <c r="J13" s="87">
        <v>21.474229659999999</v>
      </c>
    </row>
    <row r="14" spans="1:16" s="56" customFormat="1" ht="18.899999999999999" customHeight="1" x14ac:dyDescent="0.3">
      <c r="A14" s="73" t="s">
        <v>346</v>
      </c>
      <c r="B14" s="63">
        <v>1746</v>
      </c>
      <c r="C14" s="87">
        <v>17.200275829999999</v>
      </c>
      <c r="D14" s="87">
        <v>17.49458667</v>
      </c>
      <c r="E14" s="63">
        <v>2022</v>
      </c>
      <c r="F14" s="87">
        <v>14.872021180000001</v>
      </c>
      <c r="G14" s="87">
        <v>15.68474638</v>
      </c>
      <c r="H14" s="63">
        <v>2335</v>
      </c>
      <c r="I14" s="87">
        <v>16.172600079999999</v>
      </c>
      <c r="J14" s="87">
        <v>16.68180147</v>
      </c>
    </row>
    <row r="15" spans="1:16" s="56" customFormat="1" ht="18.899999999999999" customHeight="1" x14ac:dyDescent="0.3">
      <c r="A15" s="73" t="s">
        <v>334</v>
      </c>
      <c r="B15" s="63">
        <v>2474</v>
      </c>
      <c r="C15" s="87">
        <v>11.91313141</v>
      </c>
      <c r="D15" s="87">
        <v>13.638483270000002</v>
      </c>
      <c r="E15" s="63">
        <v>2885</v>
      </c>
      <c r="F15" s="87">
        <v>13.58798041</v>
      </c>
      <c r="G15" s="87">
        <v>14.772634700000001</v>
      </c>
      <c r="H15" s="63">
        <v>3535</v>
      </c>
      <c r="I15" s="87">
        <v>15.13270548</v>
      </c>
      <c r="J15" s="87">
        <v>15.906802249999998</v>
      </c>
    </row>
    <row r="16" spans="1:16" s="56" customFormat="1" ht="18.899999999999999" customHeight="1" x14ac:dyDescent="0.3">
      <c r="A16" s="73" t="s">
        <v>347</v>
      </c>
      <c r="B16" s="63">
        <v>714</v>
      </c>
      <c r="C16" s="87">
        <v>16.867469879999998</v>
      </c>
      <c r="D16" s="87">
        <v>16.422759330000002</v>
      </c>
      <c r="E16" s="63">
        <v>921</v>
      </c>
      <c r="F16" s="87">
        <v>20.738572390000002</v>
      </c>
      <c r="G16" s="87">
        <v>20.240334990000001</v>
      </c>
      <c r="H16" s="63">
        <v>1088</v>
      </c>
      <c r="I16" s="87">
        <v>23.14401191</v>
      </c>
      <c r="J16" s="87">
        <v>21.472215630000001</v>
      </c>
    </row>
    <row r="17" spans="1:16" s="56" customFormat="1" ht="18.899999999999999" customHeight="1" x14ac:dyDescent="0.3">
      <c r="A17" s="73" t="s">
        <v>335</v>
      </c>
      <c r="B17" s="63">
        <v>507</v>
      </c>
      <c r="C17" s="87">
        <v>18.172043009999999</v>
      </c>
      <c r="D17" s="87">
        <v>17.649511090000001</v>
      </c>
      <c r="E17" s="63">
        <v>583</v>
      </c>
      <c r="F17" s="87">
        <v>20.477695820000001</v>
      </c>
      <c r="G17" s="87">
        <v>20.52721017</v>
      </c>
      <c r="H17" s="63">
        <v>810</v>
      </c>
      <c r="I17" s="87">
        <v>28.056806369999997</v>
      </c>
      <c r="J17" s="87">
        <v>26.95818942</v>
      </c>
    </row>
    <row r="18" spans="1:16" s="56" customFormat="1" ht="18.899999999999999" customHeight="1" x14ac:dyDescent="0.3">
      <c r="A18" s="73" t="s">
        <v>336</v>
      </c>
      <c r="B18" s="63">
        <v>1165</v>
      </c>
      <c r="C18" s="87">
        <v>20.52140215</v>
      </c>
      <c r="D18" s="87">
        <v>17.74763574</v>
      </c>
      <c r="E18" s="63">
        <v>1180</v>
      </c>
      <c r="F18" s="87">
        <v>20.31680441</v>
      </c>
      <c r="G18" s="87">
        <v>17.430603480000002</v>
      </c>
      <c r="H18" s="63">
        <v>1462</v>
      </c>
      <c r="I18" s="87">
        <v>24.575558920000002</v>
      </c>
      <c r="J18" s="87">
        <v>20.288813350000002</v>
      </c>
    </row>
    <row r="19" spans="1:16" s="56" customFormat="1" ht="18.899999999999999" customHeight="1" x14ac:dyDescent="0.3">
      <c r="A19" s="73" t="s">
        <v>337</v>
      </c>
      <c r="B19" s="63">
        <v>802</v>
      </c>
      <c r="C19" s="87">
        <v>20.71816068</v>
      </c>
      <c r="D19" s="87">
        <v>16.659791240000001</v>
      </c>
      <c r="E19" s="63">
        <v>845</v>
      </c>
      <c r="F19" s="87">
        <v>20.782095429999998</v>
      </c>
      <c r="G19" s="87">
        <v>16.28547189</v>
      </c>
      <c r="H19" s="63">
        <v>964</v>
      </c>
      <c r="I19" s="87">
        <v>22.06959707</v>
      </c>
      <c r="J19" s="87">
        <v>17.458620710000002</v>
      </c>
    </row>
    <row r="20" spans="1:16" s="56" customFormat="1" ht="18.899999999999999" customHeight="1" x14ac:dyDescent="0.3">
      <c r="A20" s="73" t="s">
        <v>338</v>
      </c>
      <c r="B20" s="63">
        <v>824</v>
      </c>
      <c r="C20" s="87">
        <v>16.473410640000001</v>
      </c>
      <c r="D20" s="87">
        <v>17.15804614</v>
      </c>
      <c r="E20" s="63">
        <v>942</v>
      </c>
      <c r="F20" s="87">
        <v>18.18883954</v>
      </c>
      <c r="G20" s="87">
        <v>18.46924765</v>
      </c>
      <c r="H20" s="63">
        <v>1092</v>
      </c>
      <c r="I20" s="87">
        <v>18.81785283</v>
      </c>
      <c r="J20" s="87">
        <v>19.298426190000001</v>
      </c>
    </row>
    <row r="21" spans="1:16" s="56" customFormat="1" ht="18.899999999999999" customHeight="1" x14ac:dyDescent="0.3">
      <c r="A21" s="73" t="s">
        <v>339</v>
      </c>
      <c r="B21" s="63">
        <v>671</v>
      </c>
      <c r="C21" s="87">
        <v>14.539544960000001</v>
      </c>
      <c r="D21" s="87">
        <v>14.365871490000002</v>
      </c>
      <c r="E21" s="63">
        <v>739</v>
      </c>
      <c r="F21" s="87">
        <v>16.371289319999999</v>
      </c>
      <c r="G21" s="87">
        <v>15.816043900000002</v>
      </c>
      <c r="H21" s="63">
        <v>832</v>
      </c>
      <c r="I21" s="87">
        <v>17.770183680000002</v>
      </c>
      <c r="J21" s="87">
        <v>16.148356189999998</v>
      </c>
    </row>
    <row r="22" spans="1:16" s="56" customFormat="1" ht="18.899999999999999" customHeight="1" x14ac:dyDescent="0.3">
      <c r="A22" s="73" t="s">
        <v>348</v>
      </c>
      <c r="B22" s="63">
        <v>1916</v>
      </c>
      <c r="C22" s="87">
        <v>24.140103310000001</v>
      </c>
      <c r="D22" s="87">
        <v>22.841645920000001</v>
      </c>
      <c r="E22" s="63">
        <v>1872</v>
      </c>
      <c r="F22" s="87">
        <v>23.168316829999998</v>
      </c>
      <c r="G22" s="87">
        <v>21.89130201</v>
      </c>
      <c r="H22" s="63">
        <v>2377</v>
      </c>
      <c r="I22" s="87">
        <v>27.20613483</v>
      </c>
      <c r="J22" s="87">
        <v>24.979392709999999</v>
      </c>
    </row>
    <row r="23" spans="1:16" s="56" customFormat="1" ht="18.899999999999999" customHeight="1" x14ac:dyDescent="0.3">
      <c r="A23" s="73" t="s">
        <v>340</v>
      </c>
      <c r="B23" s="63">
        <v>1101</v>
      </c>
      <c r="C23" s="87">
        <v>7.4497597900000008</v>
      </c>
      <c r="D23" s="87">
        <v>8.5776333900000008</v>
      </c>
      <c r="E23" s="63">
        <v>1491</v>
      </c>
      <c r="F23" s="87">
        <v>8.6504989600000002</v>
      </c>
      <c r="G23" s="87">
        <v>10.251276519999999</v>
      </c>
      <c r="H23" s="63">
        <v>1654</v>
      </c>
      <c r="I23" s="87">
        <v>9.9202303100000009</v>
      </c>
      <c r="J23" s="87">
        <v>10.814252310000001</v>
      </c>
    </row>
    <row r="24" spans="1:16" s="56" customFormat="1" ht="18.899999999999999" customHeight="1" x14ac:dyDescent="0.3">
      <c r="A24" s="73" t="s">
        <v>341</v>
      </c>
      <c r="B24" s="63">
        <v>1007</v>
      </c>
      <c r="C24" s="87">
        <v>13.872434219999999</v>
      </c>
      <c r="D24" s="87">
        <v>14.85097146</v>
      </c>
      <c r="E24" s="63">
        <v>1137</v>
      </c>
      <c r="F24" s="87">
        <v>15.1418298</v>
      </c>
      <c r="G24" s="87">
        <v>15.96586469</v>
      </c>
      <c r="H24" s="63">
        <v>1188</v>
      </c>
      <c r="I24" s="87">
        <v>14.975419139999998</v>
      </c>
      <c r="J24" s="87">
        <v>14.74173755</v>
      </c>
    </row>
    <row r="25" spans="1:16" s="56" customFormat="1" ht="18.899999999999999" customHeight="1" x14ac:dyDescent="0.3">
      <c r="A25" s="73" t="s">
        <v>342</v>
      </c>
      <c r="B25" s="63">
        <v>2896</v>
      </c>
      <c r="C25" s="87">
        <v>19.482004710000002</v>
      </c>
      <c r="D25" s="87">
        <v>18.44518528</v>
      </c>
      <c r="E25" s="63">
        <v>3112</v>
      </c>
      <c r="F25" s="87">
        <v>19.988438559999999</v>
      </c>
      <c r="G25" s="87">
        <v>18.862614869999998</v>
      </c>
      <c r="H25" s="63">
        <v>3567</v>
      </c>
      <c r="I25" s="87">
        <v>22.503312089999998</v>
      </c>
      <c r="J25" s="87">
        <v>20.66195609</v>
      </c>
    </row>
    <row r="26" spans="1:16" s="56" customFormat="1" ht="18.899999999999999" customHeight="1" x14ac:dyDescent="0.3">
      <c r="A26" s="73" t="s">
        <v>343</v>
      </c>
      <c r="B26" s="63">
        <v>779</v>
      </c>
      <c r="C26" s="87">
        <v>12.584814220000002</v>
      </c>
      <c r="D26" s="87">
        <v>13.7853694</v>
      </c>
      <c r="E26" s="63">
        <v>769</v>
      </c>
      <c r="F26" s="87">
        <v>12.33360064</v>
      </c>
      <c r="G26" s="87">
        <v>13.310794249999999</v>
      </c>
      <c r="H26" s="63">
        <v>775</v>
      </c>
      <c r="I26" s="87">
        <v>11.81402439</v>
      </c>
      <c r="J26" s="87">
        <v>12.975339320000002</v>
      </c>
    </row>
    <row r="27" spans="1:16" s="56" customFormat="1" ht="18.899999999999999" customHeight="1" x14ac:dyDescent="0.3">
      <c r="A27" s="74" t="s">
        <v>174</v>
      </c>
      <c r="B27" s="75">
        <v>26449</v>
      </c>
      <c r="C27" s="88">
        <v>14.30812592</v>
      </c>
      <c r="D27" s="88">
        <v>15.973888789999998</v>
      </c>
      <c r="E27" s="75">
        <v>32057</v>
      </c>
      <c r="F27" s="88">
        <v>15.842900419999999</v>
      </c>
      <c r="G27" s="88">
        <v>17.09559788</v>
      </c>
      <c r="H27" s="75">
        <v>41042</v>
      </c>
      <c r="I27" s="88">
        <v>18.413649839999998</v>
      </c>
      <c r="J27" s="88">
        <v>19.42358626</v>
      </c>
    </row>
    <row r="28" spans="1:16" ht="18.899999999999999" customHeight="1" x14ac:dyDescent="0.25">
      <c r="A28" s="76" t="s">
        <v>29</v>
      </c>
      <c r="B28" s="77">
        <v>253752</v>
      </c>
      <c r="C28" s="91">
        <v>19.786949840000002</v>
      </c>
      <c r="D28" s="91">
        <v>21.043895750000001</v>
      </c>
      <c r="E28" s="77">
        <v>313886</v>
      </c>
      <c r="F28" s="91">
        <v>22.947768289999999</v>
      </c>
      <c r="G28" s="91">
        <v>23.952840170000002</v>
      </c>
      <c r="H28" s="77">
        <v>378699</v>
      </c>
      <c r="I28" s="91">
        <v>26.343893410000003</v>
      </c>
      <c r="J28" s="91">
        <v>26.343893410000003</v>
      </c>
      <c r="K28" s="78"/>
      <c r="L28" s="78"/>
    </row>
    <row r="29" spans="1:16" ht="18.899999999999999" customHeight="1" x14ac:dyDescent="0.25">
      <c r="A29" s="66" t="s">
        <v>424</v>
      </c>
    </row>
    <row r="30" spans="1:16" s="60" customFormat="1" ht="18.899999999999999" customHeight="1" x14ac:dyDescent="0.3">
      <c r="A30" s="56"/>
      <c r="B30" s="69"/>
      <c r="C30" s="69"/>
      <c r="D30" s="69"/>
      <c r="E30" s="69"/>
      <c r="F30" s="69"/>
      <c r="G30" s="69"/>
      <c r="H30" s="69"/>
      <c r="I30" s="69"/>
      <c r="J30" s="69"/>
      <c r="O30" s="54"/>
      <c r="P30" s="54"/>
    </row>
    <row r="31" spans="1:16" ht="15.6" x14ac:dyDescent="0.3">
      <c r="A31" s="113" t="s">
        <v>472</v>
      </c>
    </row>
    <row r="32" spans="1:16" x14ac:dyDescent="0.25">
      <c r="B32" s="68"/>
      <c r="H32" s="68"/>
    </row>
    <row r="33" s="68" customFormat="1" x14ac:dyDescent="0.25"/>
    <row r="34" s="68" customFormat="1" x14ac:dyDescent="0.25"/>
    <row r="35" s="68" customFormat="1" x14ac:dyDescent="0.25"/>
    <row r="36" s="68" customFormat="1" x14ac:dyDescent="0.25"/>
    <row r="37" s="68" customFormat="1" x14ac:dyDescent="0.25"/>
    <row r="38" s="68" customFormat="1" x14ac:dyDescent="0.25"/>
    <row r="39" s="68" customFormat="1" x14ac:dyDescent="0.25"/>
    <row r="40" s="68" customFormat="1" x14ac:dyDescent="0.25"/>
    <row r="41" s="68" customFormat="1" x14ac:dyDescent="0.25"/>
    <row r="42" s="68" customFormat="1" x14ac:dyDescent="0.25"/>
    <row r="43" s="68" customFormat="1" x14ac:dyDescent="0.25"/>
    <row r="44" s="68" customFormat="1" x14ac:dyDescent="0.25"/>
    <row r="45" s="68" customFormat="1" x14ac:dyDescent="0.25"/>
    <row r="46" s="68" customFormat="1" x14ac:dyDescent="0.25"/>
    <row r="47" s="68" customFormat="1" x14ac:dyDescent="0.25"/>
    <row r="48" s="68" customFormat="1" x14ac:dyDescent="0.25"/>
    <row r="49" spans="1:10" x14ac:dyDescent="0.25">
      <c r="B49" s="68"/>
      <c r="H49" s="68"/>
    </row>
    <row r="50" spans="1:10" x14ac:dyDescent="0.25">
      <c r="B50" s="68"/>
      <c r="H50" s="68"/>
    </row>
    <row r="51" spans="1:10" x14ac:dyDescent="0.25">
      <c r="A51" s="56"/>
      <c r="B51" s="56"/>
      <c r="C51" s="56"/>
      <c r="D51" s="56"/>
      <c r="F51" s="56"/>
      <c r="G51" s="56"/>
      <c r="H51" s="56"/>
      <c r="I51" s="56"/>
      <c r="J51" s="56"/>
    </row>
    <row r="52" spans="1:10" x14ac:dyDescent="0.25">
      <c r="B52" s="68"/>
      <c r="H52" s="68"/>
    </row>
    <row r="53" spans="1:10" x14ac:dyDescent="0.25">
      <c r="B53" s="68"/>
      <c r="H53"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451</v>
      </c>
      <c r="B1" s="55"/>
      <c r="C1" s="55"/>
      <c r="D1" s="55"/>
      <c r="E1" s="55"/>
      <c r="F1" s="55"/>
      <c r="G1" s="55"/>
      <c r="H1" s="55"/>
      <c r="I1" s="55"/>
      <c r="J1" s="55"/>
    </row>
    <row r="2" spans="1:16" s="56" customFormat="1" ht="18.899999999999999" customHeight="1" x14ac:dyDescent="0.3">
      <c r="A2" s="1" t="s">
        <v>449</v>
      </c>
      <c r="B2" s="57"/>
      <c r="C2" s="57"/>
      <c r="D2" s="57"/>
      <c r="E2" s="57"/>
      <c r="F2" s="57"/>
      <c r="G2" s="57"/>
      <c r="H2" s="57"/>
      <c r="I2" s="57"/>
      <c r="J2" s="57"/>
    </row>
    <row r="3" spans="1:16" s="60" customFormat="1" ht="54" customHeight="1" x14ac:dyDescent="0.3">
      <c r="A3" s="110" t="s">
        <v>460</v>
      </c>
      <c r="B3" s="58" t="s">
        <v>462</v>
      </c>
      <c r="C3" s="58" t="s">
        <v>463</v>
      </c>
      <c r="D3" s="58" t="s">
        <v>464</v>
      </c>
      <c r="E3" s="58" t="s">
        <v>465</v>
      </c>
      <c r="F3" s="58" t="s">
        <v>466</v>
      </c>
      <c r="G3" s="58" t="s">
        <v>467</v>
      </c>
      <c r="H3" s="58" t="s">
        <v>468</v>
      </c>
      <c r="I3" s="58" t="s">
        <v>469</v>
      </c>
      <c r="J3" s="59" t="s">
        <v>470</v>
      </c>
      <c r="O3" s="61"/>
      <c r="P3" s="61"/>
    </row>
    <row r="4" spans="1:16" s="56" customFormat="1" ht="18.899999999999999" customHeight="1" x14ac:dyDescent="0.3">
      <c r="A4" s="73" t="s">
        <v>350</v>
      </c>
      <c r="B4" s="63">
        <v>2448</v>
      </c>
      <c r="C4" s="87">
        <v>18.03846437</v>
      </c>
      <c r="D4" s="87">
        <v>18.404559640000002</v>
      </c>
      <c r="E4" s="63">
        <v>3211</v>
      </c>
      <c r="F4" s="87">
        <v>21.797569750000001</v>
      </c>
      <c r="G4" s="87">
        <v>22.32194316</v>
      </c>
      <c r="H4" s="63">
        <v>4607</v>
      </c>
      <c r="I4" s="87">
        <v>27.629842869999997</v>
      </c>
      <c r="J4" s="87">
        <v>26.423287810000001</v>
      </c>
    </row>
    <row r="5" spans="1:16" s="56" customFormat="1" ht="18.899999999999999" customHeight="1" x14ac:dyDescent="0.3">
      <c r="A5" s="73" t="s">
        <v>358</v>
      </c>
      <c r="B5" s="63">
        <v>2276</v>
      </c>
      <c r="C5" s="87">
        <v>28.704754700000002</v>
      </c>
      <c r="D5" s="87">
        <v>20.253087300000001</v>
      </c>
      <c r="E5" s="63">
        <v>2468</v>
      </c>
      <c r="F5" s="87">
        <v>30.86929331</v>
      </c>
      <c r="G5" s="87">
        <v>21.257932350000001</v>
      </c>
      <c r="H5" s="63">
        <v>2857</v>
      </c>
      <c r="I5" s="87">
        <v>34.930920650000004</v>
      </c>
      <c r="J5" s="87">
        <v>21.729923020000001</v>
      </c>
    </row>
    <row r="6" spans="1:16" s="56" customFormat="1" ht="18.899999999999999" customHeight="1" x14ac:dyDescent="0.3">
      <c r="A6" s="73" t="s">
        <v>351</v>
      </c>
      <c r="B6" s="63">
        <v>1501</v>
      </c>
      <c r="C6" s="87">
        <v>18.378841680000001</v>
      </c>
      <c r="D6" s="87">
        <v>17.334628769999998</v>
      </c>
      <c r="E6" s="63">
        <v>1994</v>
      </c>
      <c r="F6" s="87">
        <v>22.741788320000001</v>
      </c>
      <c r="G6" s="87">
        <v>22.046002290000001</v>
      </c>
      <c r="H6" s="63">
        <v>2269</v>
      </c>
      <c r="I6" s="87">
        <v>24.4768069</v>
      </c>
      <c r="J6" s="87">
        <v>22.17154158</v>
      </c>
    </row>
    <row r="7" spans="1:16" s="56" customFormat="1" ht="18.899999999999999" customHeight="1" x14ac:dyDescent="0.3">
      <c r="A7" s="73" t="s">
        <v>359</v>
      </c>
      <c r="B7" s="63">
        <v>3159</v>
      </c>
      <c r="C7" s="87">
        <v>19.173343039999999</v>
      </c>
      <c r="D7" s="87">
        <v>18.09783217</v>
      </c>
      <c r="E7" s="63">
        <v>4098</v>
      </c>
      <c r="F7" s="87">
        <v>24.467132370000002</v>
      </c>
      <c r="G7" s="87">
        <v>22.650050999999998</v>
      </c>
      <c r="H7" s="63">
        <v>5096</v>
      </c>
      <c r="I7" s="87">
        <v>29.29914333</v>
      </c>
      <c r="J7" s="87">
        <v>25.585835070000002</v>
      </c>
    </row>
    <row r="8" spans="1:16" s="56" customFormat="1" ht="18.899999999999999" customHeight="1" x14ac:dyDescent="0.3">
      <c r="A8" s="73" t="s">
        <v>360</v>
      </c>
      <c r="B8" s="63">
        <v>781</v>
      </c>
      <c r="C8" s="87">
        <v>15.844998990000001</v>
      </c>
      <c r="D8" s="87">
        <v>15.311410859999999</v>
      </c>
      <c r="E8" s="63">
        <v>862</v>
      </c>
      <c r="F8" s="87">
        <v>17.123559790000002</v>
      </c>
      <c r="G8" s="87">
        <v>16.326013799999998</v>
      </c>
      <c r="H8" s="63">
        <v>1002</v>
      </c>
      <c r="I8" s="87">
        <v>18.855852470000002</v>
      </c>
      <c r="J8" s="87">
        <v>17.244312229999998</v>
      </c>
    </row>
    <row r="9" spans="1:16" s="56" customFormat="1" ht="18.899999999999999" customHeight="1" x14ac:dyDescent="0.3">
      <c r="A9" s="73" t="s">
        <v>361</v>
      </c>
      <c r="B9" s="63">
        <v>3553</v>
      </c>
      <c r="C9" s="87">
        <v>19.11139799</v>
      </c>
      <c r="D9" s="87">
        <v>18.989148010000001</v>
      </c>
      <c r="E9" s="63">
        <v>4458</v>
      </c>
      <c r="F9" s="87">
        <v>23.267223379999997</v>
      </c>
      <c r="G9" s="87">
        <v>22.927582190000003</v>
      </c>
      <c r="H9" s="63">
        <v>5954</v>
      </c>
      <c r="I9" s="87">
        <v>29.795326030000002</v>
      </c>
      <c r="J9" s="87">
        <v>28.298291669999998</v>
      </c>
    </row>
    <row r="10" spans="1:16" s="56" customFormat="1" ht="18.899999999999999" customHeight="1" x14ac:dyDescent="0.3">
      <c r="A10" s="73" t="s">
        <v>352</v>
      </c>
      <c r="B10" s="63">
        <v>636</v>
      </c>
      <c r="C10" s="87">
        <v>18.192219680000001</v>
      </c>
      <c r="D10" s="87">
        <v>16.670464430000003</v>
      </c>
      <c r="E10" s="63">
        <v>719</v>
      </c>
      <c r="F10" s="87">
        <v>20.572246069999998</v>
      </c>
      <c r="G10" s="87">
        <v>18.477975739999998</v>
      </c>
      <c r="H10" s="63">
        <v>822</v>
      </c>
      <c r="I10" s="87">
        <v>23.253182459999998</v>
      </c>
      <c r="J10" s="87">
        <v>17.889207200000001</v>
      </c>
    </row>
    <row r="11" spans="1:16" s="56" customFormat="1" ht="18.899999999999999" customHeight="1" x14ac:dyDescent="0.3">
      <c r="A11" s="73" t="s">
        <v>353</v>
      </c>
      <c r="B11" s="63">
        <v>1970</v>
      </c>
      <c r="C11" s="87">
        <v>33.509100190000005</v>
      </c>
      <c r="D11" s="87">
        <v>23.074304390000002</v>
      </c>
      <c r="E11" s="63">
        <v>2192</v>
      </c>
      <c r="F11" s="87">
        <v>36.515075800000005</v>
      </c>
      <c r="G11" s="87">
        <v>25.42660557</v>
      </c>
      <c r="H11" s="63">
        <v>2494</v>
      </c>
      <c r="I11" s="87">
        <v>39.537095749999999</v>
      </c>
      <c r="J11" s="87">
        <v>25.755517169999997</v>
      </c>
    </row>
    <row r="12" spans="1:16" s="56" customFormat="1" ht="18.899999999999999" customHeight="1" x14ac:dyDescent="0.3">
      <c r="A12" s="73" t="s">
        <v>354</v>
      </c>
      <c r="B12" s="63">
        <v>1571</v>
      </c>
      <c r="C12" s="87">
        <v>18.161849709999998</v>
      </c>
      <c r="D12" s="87">
        <v>16.852893479999999</v>
      </c>
      <c r="E12" s="63">
        <v>1903</v>
      </c>
      <c r="F12" s="87">
        <v>20.073839660000001</v>
      </c>
      <c r="G12" s="87">
        <v>18.616644040000001</v>
      </c>
      <c r="H12" s="63">
        <v>2476</v>
      </c>
      <c r="I12" s="87">
        <v>24.329370149999999</v>
      </c>
      <c r="J12" s="87">
        <v>21.590716870000001</v>
      </c>
    </row>
    <row r="13" spans="1:16" s="56" customFormat="1" ht="18.899999999999999" customHeight="1" x14ac:dyDescent="0.3">
      <c r="A13" s="73" t="s">
        <v>355</v>
      </c>
      <c r="B13" s="63">
        <v>904</v>
      </c>
      <c r="C13" s="87">
        <v>21.74122174</v>
      </c>
      <c r="D13" s="87">
        <v>18.736906059999999</v>
      </c>
      <c r="E13" s="63">
        <v>1008</v>
      </c>
      <c r="F13" s="87">
        <v>24.448217320000001</v>
      </c>
      <c r="G13" s="87">
        <v>20.760949029999999</v>
      </c>
      <c r="H13" s="63">
        <v>1068</v>
      </c>
      <c r="I13" s="87">
        <v>24.994149310000001</v>
      </c>
      <c r="J13" s="87">
        <v>20.217130450000003</v>
      </c>
    </row>
    <row r="14" spans="1:16" s="56" customFormat="1" ht="18.899999999999999" customHeight="1" x14ac:dyDescent="0.3">
      <c r="A14" s="73" t="s">
        <v>362</v>
      </c>
      <c r="B14" s="63">
        <v>938</v>
      </c>
      <c r="C14" s="87">
        <v>14.401965300000001</v>
      </c>
      <c r="D14" s="87">
        <v>15.75897288</v>
      </c>
      <c r="E14" s="63">
        <v>986</v>
      </c>
      <c r="F14" s="87">
        <v>13.950198080000002</v>
      </c>
      <c r="G14" s="87">
        <v>15.436331340000001</v>
      </c>
      <c r="H14" s="63">
        <v>960</v>
      </c>
      <c r="I14" s="87">
        <v>12.827365050000001</v>
      </c>
      <c r="J14" s="87">
        <v>13.412643639999999</v>
      </c>
    </row>
    <row r="15" spans="1:16" s="56" customFormat="1" ht="18.899999999999999" customHeight="1" x14ac:dyDescent="0.3">
      <c r="A15" s="73" t="s">
        <v>356</v>
      </c>
      <c r="B15" s="63">
        <v>2158</v>
      </c>
      <c r="C15" s="87">
        <v>22.07672634</v>
      </c>
      <c r="D15" s="87">
        <v>19.187613559999999</v>
      </c>
      <c r="E15" s="63">
        <v>2749</v>
      </c>
      <c r="F15" s="87">
        <v>26.53474903</v>
      </c>
      <c r="G15" s="87">
        <v>22.853104260000002</v>
      </c>
      <c r="H15" s="63">
        <v>2815</v>
      </c>
      <c r="I15" s="87">
        <v>26.738221880000001</v>
      </c>
      <c r="J15" s="87">
        <v>22.08384096</v>
      </c>
    </row>
    <row r="16" spans="1:16" s="56" customFormat="1" ht="18.899999999999999" customHeight="1" x14ac:dyDescent="0.3">
      <c r="A16" s="73" t="s">
        <v>363</v>
      </c>
      <c r="B16" s="63">
        <v>1504</v>
      </c>
      <c r="C16" s="87">
        <v>22.081926299999999</v>
      </c>
      <c r="D16" s="87">
        <v>23.206320599999998</v>
      </c>
      <c r="E16" s="63">
        <v>1301</v>
      </c>
      <c r="F16" s="87">
        <v>20.423861849999998</v>
      </c>
      <c r="G16" s="87">
        <v>20.203159920000001</v>
      </c>
      <c r="H16" s="63">
        <v>1248</v>
      </c>
      <c r="I16" s="87">
        <v>16.624483819999998</v>
      </c>
      <c r="J16" s="87">
        <v>16.218469550000002</v>
      </c>
    </row>
    <row r="17" spans="1:16" s="56" customFormat="1" ht="18.899999999999999" customHeight="1" x14ac:dyDescent="0.3">
      <c r="A17" s="73" t="s">
        <v>364</v>
      </c>
      <c r="B17" s="63">
        <v>842</v>
      </c>
      <c r="C17" s="87">
        <v>13.547868060000001</v>
      </c>
      <c r="D17" s="87">
        <v>15.021184539999998</v>
      </c>
      <c r="E17" s="63">
        <v>791</v>
      </c>
      <c r="F17" s="87">
        <v>12.83049473</v>
      </c>
      <c r="G17" s="87">
        <v>13.93053461</v>
      </c>
      <c r="H17" s="63">
        <v>834</v>
      </c>
      <c r="I17" s="87">
        <v>13.665410450000001</v>
      </c>
      <c r="J17" s="87">
        <v>13.401645049999999</v>
      </c>
    </row>
    <row r="18" spans="1:16" s="56" customFormat="1" ht="18.899999999999999" customHeight="1" x14ac:dyDescent="0.3">
      <c r="A18" s="73" t="s">
        <v>357</v>
      </c>
      <c r="B18" s="63">
        <v>516</v>
      </c>
      <c r="C18" s="87">
        <v>14.82332663</v>
      </c>
      <c r="D18" s="87">
        <v>20.978336159999998</v>
      </c>
      <c r="E18" s="63">
        <v>667</v>
      </c>
      <c r="F18" s="87">
        <v>18.159542610000003</v>
      </c>
      <c r="G18" s="87">
        <v>25.064660809999999</v>
      </c>
      <c r="H18" s="63">
        <v>430</v>
      </c>
      <c r="I18" s="87">
        <v>11.02281466</v>
      </c>
      <c r="J18" s="87">
        <v>15.123152000000001</v>
      </c>
    </row>
    <row r="19" spans="1:16" s="56" customFormat="1" ht="18.899999999999999" customHeight="1" x14ac:dyDescent="0.3">
      <c r="A19" s="74" t="s">
        <v>49</v>
      </c>
      <c r="B19" s="75">
        <v>24757</v>
      </c>
      <c r="C19" s="88">
        <v>19.862645520000001</v>
      </c>
      <c r="D19" s="88">
        <v>19.623484690000002</v>
      </c>
      <c r="E19" s="75">
        <v>29407</v>
      </c>
      <c r="F19" s="88">
        <v>22.765417190000001</v>
      </c>
      <c r="G19" s="88">
        <v>22.009272509999999</v>
      </c>
      <c r="H19" s="75">
        <v>34932</v>
      </c>
      <c r="I19" s="88">
        <v>25.567046529999999</v>
      </c>
      <c r="J19" s="88">
        <v>22.772385929999999</v>
      </c>
    </row>
    <row r="20" spans="1:16" ht="18.899999999999999" customHeight="1" x14ac:dyDescent="0.25">
      <c r="A20" s="76" t="s">
        <v>29</v>
      </c>
      <c r="B20" s="77">
        <v>253752</v>
      </c>
      <c r="C20" s="91">
        <v>19.786949840000002</v>
      </c>
      <c r="D20" s="91">
        <v>21.043895750000001</v>
      </c>
      <c r="E20" s="77">
        <v>313886</v>
      </c>
      <c r="F20" s="91">
        <v>22.947768289999999</v>
      </c>
      <c r="G20" s="91">
        <v>23.952840170000002</v>
      </c>
      <c r="H20" s="77">
        <v>378699</v>
      </c>
      <c r="I20" s="91">
        <v>26.343893410000003</v>
      </c>
      <c r="J20" s="91">
        <v>26.343893410000003</v>
      </c>
      <c r="K20" s="78"/>
      <c r="L20" s="78"/>
    </row>
    <row r="21" spans="1:16" ht="18.899999999999999" customHeight="1" x14ac:dyDescent="0.25">
      <c r="A21" s="66" t="s">
        <v>424</v>
      </c>
    </row>
    <row r="22" spans="1:16" s="60" customFormat="1" ht="18.899999999999999" customHeight="1" x14ac:dyDescent="0.3">
      <c r="A22" s="56"/>
      <c r="B22" s="67"/>
      <c r="C22" s="68"/>
      <c r="D22" s="68"/>
      <c r="E22" s="68"/>
      <c r="F22" s="68"/>
      <c r="G22" s="68"/>
      <c r="H22" s="67"/>
      <c r="I22" s="68"/>
      <c r="J22" s="68"/>
      <c r="O22" s="54"/>
      <c r="P22" s="54"/>
    </row>
    <row r="23" spans="1:16" ht="15.6" x14ac:dyDescent="0.3">
      <c r="A23" s="113" t="s">
        <v>472</v>
      </c>
      <c r="B23" s="69"/>
      <c r="C23" s="69"/>
      <c r="D23" s="69"/>
      <c r="E23" s="69"/>
      <c r="F23" s="69"/>
      <c r="G23" s="69"/>
      <c r="H23" s="69"/>
      <c r="I23" s="69"/>
      <c r="J23" s="69"/>
    </row>
    <row r="25" spans="1:16" x14ac:dyDescent="0.25">
      <c r="B25" s="68"/>
      <c r="H25" s="68"/>
    </row>
    <row r="26" spans="1:16" x14ac:dyDescent="0.25">
      <c r="B26" s="68"/>
      <c r="H26" s="68"/>
    </row>
    <row r="27" spans="1:16" x14ac:dyDescent="0.25">
      <c r="B27" s="68"/>
      <c r="H27" s="68"/>
    </row>
    <row r="28" spans="1:16" x14ac:dyDescent="0.25">
      <c r="B28" s="68"/>
      <c r="H28" s="68"/>
    </row>
    <row r="29" spans="1:16" x14ac:dyDescent="0.25">
      <c r="B29" s="68"/>
      <c r="H29" s="68"/>
    </row>
    <row r="30" spans="1:16" x14ac:dyDescent="0.25">
      <c r="B30" s="68"/>
      <c r="H30" s="68"/>
    </row>
    <row r="31" spans="1:16" x14ac:dyDescent="0.25">
      <c r="B31" s="68"/>
      <c r="H31" s="68"/>
    </row>
    <row r="32" spans="1:16"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A44" s="56"/>
      <c r="B44" s="56"/>
      <c r="C44" s="56"/>
      <c r="D44" s="56"/>
      <c r="F44" s="56"/>
      <c r="G44" s="56"/>
      <c r="H44" s="56"/>
      <c r="I44" s="56"/>
      <c r="J44" s="56"/>
    </row>
    <row r="45" spans="1:10" x14ac:dyDescent="0.25">
      <c r="B45" s="68"/>
      <c r="H45" s="68"/>
    </row>
    <row r="46" spans="1:10" x14ac:dyDescent="0.25">
      <c r="B46" s="68"/>
      <c r="H46"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450</v>
      </c>
      <c r="B1" s="55"/>
      <c r="C1" s="55"/>
      <c r="D1" s="55"/>
      <c r="E1" s="55"/>
      <c r="F1" s="55"/>
      <c r="G1" s="55"/>
      <c r="H1" s="55"/>
      <c r="I1" s="55"/>
      <c r="J1" s="55"/>
    </row>
    <row r="2" spans="1:16" s="56" customFormat="1" ht="18.899999999999999" customHeight="1" x14ac:dyDescent="0.3">
      <c r="A2" s="1" t="s">
        <v>449</v>
      </c>
      <c r="B2" s="57"/>
      <c r="C2" s="57"/>
      <c r="D2" s="57"/>
      <c r="E2" s="57"/>
      <c r="F2" s="57"/>
      <c r="G2" s="57"/>
      <c r="H2" s="57"/>
      <c r="I2" s="57"/>
      <c r="J2" s="57"/>
    </row>
    <row r="3" spans="1:16" s="60" customFormat="1" ht="54" customHeight="1" x14ac:dyDescent="0.3">
      <c r="A3" s="110" t="s">
        <v>460</v>
      </c>
      <c r="B3" s="58" t="s">
        <v>462</v>
      </c>
      <c r="C3" s="58" t="s">
        <v>463</v>
      </c>
      <c r="D3" s="58" t="s">
        <v>464</v>
      </c>
      <c r="E3" s="58" t="s">
        <v>465</v>
      </c>
      <c r="F3" s="58" t="s">
        <v>466</v>
      </c>
      <c r="G3" s="58" t="s">
        <v>467</v>
      </c>
      <c r="H3" s="58" t="s">
        <v>468</v>
      </c>
      <c r="I3" s="58" t="s">
        <v>469</v>
      </c>
      <c r="J3" s="59" t="s">
        <v>470</v>
      </c>
      <c r="O3" s="61"/>
      <c r="P3" s="61"/>
    </row>
    <row r="4" spans="1:16" s="56" customFormat="1" ht="18.899999999999999" customHeight="1" x14ac:dyDescent="0.3">
      <c r="A4" s="73" t="s">
        <v>380</v>
      </c>
      <c r="B4" s="63">
        <v>3080</v>
      </c>
      <c r="C4" s="87">
        <v>20.355561429999998</v>
      </c>
      <c r="D4" s="87">
        <v>20.177701249999998</v>
      </c>
      <c r="E4" s="63">
        <v>3673</v>
      </c>
      <c r="F4" s="87">
        <v>23.226255219999999</v>
      </c>
      <c r="G4" s="87">
        <v>23.059993630000001</v>
      </c>
      <c r="H4" s="63">
        <v>4619</v>
      </c>
      <c r="I4" s="87">
        <v>29.306516080000002</v>
      </c>
      <c r="J4" s="87">
        <v>28.714871899999999</v>
      </c>
    </row>
    <row r="5" spans="1:16" s="56" customFormat="1" ht="18.899999999999999" customHeight="1" x14ac:dyDescent="0.3">
      <c r="A5" s="73" t="s">
        <v>365</v>
      </c>
      <c r="B5" s="63">
        <v>3149</v>
      </c>
      <c r="C5" s="87">
        <v>20.542762079999999</v>
      </c>
      <c r="D5" s="87">
        <v>18.4703333</v>
      </c>
      <c r="E5" s="63">
        <v>3293</v>
      </c>
      <c r="F5" s="87">
        <v>21.36369534</v>
      </c>
      <c r="G5" s="87">
        <v>19.272825129999998</v>
      </c>
      <c r="H5" s="63">
        <v>4224</v>
      </c>
      <c r="I5" s="87">
        <v>27.021494369999999</v>
      </c>
      <c r="J5" s="87">
        <v>23.280102599999999</v>
      </c>
    </row>
    <row r="6" spans="1:16" s="56" customFormat="1" ht="18.899999999999999" customHeight="1" x14ac:dyDescent="0.3">
      <c r="A6" s="73" t="s">
        <v>398</v>
      </c>
      <c r="B6" s="63">
        <v>1846</v>
      </c>
      <c r="C6" s="87">
        <v>18.832891249999999</v>
      </c>
      <c r="D6" s="87">
        <v>19.13080764</v>
      </c>
      <c r="E6" s="63">
        <v>2353</v>
      </c>
      <c r="F6" s="87">
        <v>21.01455747</v>
      </c>
      <c r="G6" s="87">
        <v>21.787440029999999</v>
      </c>
      <c r="H6" s="63">
        <v>3368</v>
      </c>
      <c r="I6" s="87">
        <v>25.49004768</v>
      </c>
      <c r="J6" s="87">
        <v>25.535767269999997</v>
      </c>
    </row>
    <row r="7" spans="1:16" s="56" customFormat="1" ht="18.899999999999999" customHeight="1" x14ac:dyDescent="0.3">
      <c r="A7" s="73" t="s">
        <v>366</v>
      </c>
      <c r="B7" s="63">
        <v>2430</v>
      </c>
      <c r="C7" s="87">
        <v>21.23383432</v>
      </c>
      <c r="D7" s="87">
        <v>20.294207019999998</v>
      </c>
      <c r="E7" s="63">
        <v>2602</v>
      </c>
      <c r="F7" s="87">
        <v>21.029661359999999</v>
      </c>
      <c r="G7" s="87">
        <v>20.559501170000001</v>
      </c>
      <c r="H7" s="63">
        <v>3203</v>
      </c>
      <c r="I7" s="87">
        <v>23.629656950000001</v>
      </c>
      <c r="J7" s="87">
        <v>23.175308689999998</v>
      </c>
    </row>
    <row r="8" spans="1:16" s="56" customFormat="1" ht="18.899999999999999" customHeight="1" x14ac:dyDescent="0.3">
      <c r="A8" s="73" t="s">
        <v>367</v>
      </c>
      <c r="B8" s="63">
        <v>2262</v>
      </c>
      <c r="C8" s="87">
        <v>22.48956055</v>
      </c>
      <c r="D8" s="87">
        <v>19.432915600000001</v>
      </c>
      <c r="E8" s="63">
        <v>2269</v>
      </c>
      <c r="F8" s="87">
        <v>22.352477589999999</v>
      </c>
      <c r="G8" s="87">
        <v>19.360214930000001</v>
      </c>
      <c r="H8" s="63">
        <v>2701</v>
      </c>
      <c r="I8" s="87">
        <v>26.091576509999996</v>
      </c>
      <c r="J8" s="87">
        <v>21.891999049999999</v>
      </c>
    </row>
    <row r="9" spans="1:16" s="56" customFormat="1" ht="18.899999999999999" customHeight="1" x14ac:dyDescent="0.3">
      <c r="A9" s="73" t="s">
        <v>379</v>
      </c>
      <c r="B9" s="63">
        <v>1458</v>
      </c>
      <c r="C9" s="87">
        <v>20.1436861</v>
      </c>
      <c r="D9" s="87">
        <v>19.014656730000002</v>
      </c>
      <c r="E9" s="63">
        <v>1728</v>
      </c>
      <c r="F9" s="87">
        <v>22.36603676</v>
      </c>
      <c r="G9" s="87">
        <v>20.64671598</v>
      </c>
      <c r="H9" s="63">
        <v>2407</v>
      </c>
      <c r="I9" s="87">
        <v>28.940723820000002</v>
      </c>
      <c r="J9" s="87">
        <v>25.392802190000001</v>
      </c>
    </row>
    <row r="10" spans="1:16" s="56" customFormat="1" ht="18.899999999999999" customHeight="1" x14ac:dyDescent="0.3">
      <c r="A10" s="73" t="s">
        <v>368</v>
      </c>
      <c r="B10" s="63">
        <v>962</v>
      </c>
      <c r="C10" s="87">
        <v>18.35877863</v>
      </c>
      <c r="D10" s="87">
        <v>15.305982460000001</v>
      </c>
      <c r="E10" s="63">
        <v>988</v>
      </c>
      <c r="F10" s="87">
        <v>19.319515060000001</v>
      </c>
      <c r="G10" s="87">
        <v>15.63869862</v>
      </c>
      <c r="H10" s="63">
        <v>1091</v>
      </c>
      <c r="I10" s="87">
        <v>21.608239260000001</v>
      </c>
      <c r="J10" s="87">
        <v>16.266325989999999</v>
      </c>
    </row>
    <row r="11" spans="1:16" s="56" customFormat="1" ht="18.899999999999999" customHeight="1" x14ac:dyDescent="0.3">
      <c r="A11" s="73" t="s">
        <v>369</v>
      </c>
      <c r="B11" s="63">
        <v>1190</v>
      </c>
      <c r="C11" s="87">
        <v>21.215903010000002</v>
      </c>
      <c r="D11" s="87">
        <v>17.34067288</v>
      </c>
      <c r="E11" s="63">
        <v>1355</v>
      </c>
      <c r="F11" s="87">
        <v>24.672250550000001</v>
      </c>
      <c r="G11" s="87">
        <v>21.231255969999999</v>
      </c>
      <c r="H11" s="63">
        <v>1282</v>
      </c>
      <c r="I11" s="87">
        <v>23.775964390000002</v>
      </c>
      <c r="J11" s="87">
        <v>18.07819722</v>
      </c>
    </row>
    <row r="12" spans="1:16" s="56" customFormat="1" ht="18.899999999999999" customHeight="1" x14ac:dyDescent="0.3">
      <c r="A12" s="73" t="s">
        <v>370</v>
      </c>
      <c r="B12" s="63">
        <v>2383</v>
      </c>
      <c r="C12" s="87">
        <v>20.026893019999999</v>
      </c>
      <c r="D12" s="87">
        <v>17.473735529999999</v>
      </c>
      <c r="E12" s="63">
        <v>2655</v>
      </c>
      <c r="F12" s="87">
        <v>21.62756598</v>
      </c>
      <c r="G12" s="87">
        <v>19.023388860000001</v>
      </c>
      <c r="H12" s="63">
        <v>3597</v>
      </c>
      <c r="I12" s="87">
        <v>28.282748860000002</v>
      </c>
      <c r="J12" s="87">
        <v>23.368486999999998</v>
      </c>
    </row>
    <row r="13" spans="1:16" s="56" customFormat="1" ht="18.899999999999999" customHeight="1" x14ac:dyDescent="0.3">
      <c r="A13" s="73" t="s">
        <v>371</v>
      </c>
      <c r="B13" s="63">
        <v>2698</v>
      </c>
      <c r="C13" s="87">
        <v>19.042913609999999</v>
      </c>
      <c r="D13" s="87">
        <v>17.525707239999999</v>
      </c>
      <c r="E13" s="63">
        <v>3022</v>
      </c>
      <c r="F13" s="87">
        <v>21.441748259999997</v>
      </c>
      <c r="G13" s="87">
        <v>20.018336680000001</v>
      </c>
      <c r="H13" s="63">
        <v>3322</v>
      </c>
      <c r="I13" s="87">
        <v>23.657598630000003</v>
      </c>
      <c r="J13" s="87">
        <v>21.193715129999998</v>
      </c>
    </row>
    <row r="14" spans="1:16" s="56" customFormat="1" ht="18.899999999999999" customHeight="1" x14ac:dyDescent="0.3">
      <c r="A14" s="73" t="s">
        <v>372</v>
      </c>
      <c r="B14" s="63">
        <v>2502</v>
      </c>
      <c r="C14" s="87">
        <v>20.91623474</v>
      </c>
      <c r="D14" s="87">
        <v>19.203055039999999</v>
      </c>
      <c r="E14" s="63">
        <v>2619</v>
      </c>
      <c r="F14" s="87">
        <v>22.30454778</v>
      </c>
      <c r="G14" s="87">
        <v>20.817906239999999</v>
      </c>
      <c r="H14" s="63">
        <v>2927</v>
      </c>
      <c r="I14" s="87">
        <v>24.750549639999999</v>
      </c>
      <c r="J14" s="87">
        <v>21.688520880000002</v>
      </c>
    </row>
    <row r="15" spans="1:16" s="56" customFormat="1" ht="18.899999999999999" customHeight="1" x14ac:dyDescent="0.3">
      <c r="A15" s="73" t="s">
        <v>373</v>
      </c>
      <c r="B15" s="63">
        <v>1918</v>
      </c>
      <c r="C15" s="87">
        <v>21.909984009999999</v>
      </c>
      <c r="D15" s="87">
        <v>17.649609590000001</v>
      </c>
      <c r="E15" s="63">
        <v>1994</v>
      </c>
      <c r="F15" s="87">
        <v>22.050204579999999</v>
      </c>
      <c r="G15" s="87">
        <v>17.987348280000003</v>
      </c>
      <c r="H15" s="63">
        <v>2316</v>
      </c>
      <c r="I15" s="87">
        <v>24.791265249999999</v>
      </c>
      <c r="J15" s="87">
        <v>20.824943639999997</v>
      </c>
    </row>
    <row r="16" spans="1:16" s="56" customFormat="1" ht="18.899999999999999" customHeight="1" x14ac:dyDescent="0.3">
      <c r="A16" s="73" t="s">
        <v>374</v>
      </c>
      <c r="B16" s="63">
        <v>993</v>
      </c>
      <c r="C16" s="87">
        <v>18.84608085</v>
      </c>
      <c r="D16" s="87">
        <v>15.924093489999999</v>
      </c>
      <c r="E16" s="63">
        <v>1238</v>
      </c>
      <c r="F16" s="87">
        <v>22.81607077</v>
      </c>
      <c r="G16" s="87">
        <v>20.74058896</v>
      </c>
      <c r="H16" s="63">
        <v>1170</v>
      </c>
      <c r="I16" s="87">
        <v>21.722985519999998</v>
      </c>
      <c r="J16" s="87">
        <v>18.751930160000001</v>
      </c>
    </row>
    <row r="17" spans="1:12" s="56" customFormat="1" ht="18.899999999999999" customHeight="1" x14ac:dyDescent="0.3">
      <c r="A17" s="73" t="s">
        <v>378</v>
      </c>
      <c r="B17" s="63">
        <v>1360</v>
      </c>
      <c r="C17" s="87">
        <v>19.92673993</v>
      </c>
      <c r="D17" s="87">
        <v>19.822321679999998</v>
      </c>
      <c r="E17" s="63">
        <v>1516</v>
      </c>
      <c r="F17" s="87">
        <v>20.480951089999998</v>
      </c>
      <c r="G17" s="87">
        <v>20.89512191</v>
      </c>
      <c r="H17" s="63">
        <v>1635</v>
      </c>
      <c r="I17" s="87">
        <v>22.354388839999999</v>
      </c>
      <c r="J17" s="87">
        <v>21.357334139999999</v>
      </c>
    </row>
    <row r="18" spans="1:12" s="56" customFormat="1" ht="18.899999999999999" customHeight="1" x14ac:dyDescent="0.3">
      <c r="A18" s="73" t="s">
        <v>375</v>
      </c>
      <c r="B18" s="63">
        <v>1369</v>
      </c>
      <c r="C18" s="87">
        <v>18.976989189999998</v>
      </c>
      <c r="D18" s="87">
        <v>17.39507283</v>
      </c>
      <c r="E18" s="63">
        <v>1354</v>
      </c>
      <c r="F18" s="87">
        <v>18.995510660000001</v>
      </c>
      <c r="G18" s="87">
        <v>16.872778150000002</v>
      </c>
      <c r="H18" s="63">
        <v>1676</v>
      </c>
      <c r="I18" s="87">
        <v>22.805823920000002</v>
      </c>
      <c r="J18" s="87">
        <v>20.54767652</v>
      </c>
    </row>
    <row r="19" spans="1:12" s="56" customFormat="1" ht="18.899999999999999" customHeight="1" x14ac:dyDescent="0.3">
      <c r="A19" s="73" t="s">
        <v>376</v>
      </c>
      <c r="B19" s="63">
        <v>1278</v>
      </c>
      <c r="C19" s="87">
        <v>13.7774903</v>
      </c>
      <c r="D19" s="87">
        <v>13.48423107</v>
      </c>
      <c r="E19" s="63">
        <v>1316</v>
      </c>
      <c r="F19" s="87">
        <v>15.393613289999999</v>
      </c>
      <c r="G19" s="87">
        <v>14.562407329999999</v>
      </c>
      <c r="H19" s="63">
        <v>1417</v>
      </c>
      <c r="I19" s="87">
        <v>16.300471640000001</v>
      </c>
      <c r="J19" s="87">
        <v>14.970653019999999</v>
      </c>
    </row>
    <row r="20" spans="1:12" s="56" customFormat="1" ht="18.899999999999999" customHeight="1" x14ac:dyDescent="0.3">
      <c r="A20" s="73" t="s">
        <v>377</v>
      </c>
      <c r="B20" s="63">
        <v>1950</v>
      </c>
      <c r="C20" s="87">
        <v>17.491926799999998</v>
      </c>
      <c r="D20" s="87">
        <v>19.083669140000001</v>
      </c>
      <c r="E20" s="63">
        <v>2314</v>
      </c>
      <c r="F20" s="87">
        <v>18.839045839999997</v>
      </c>
      <c r="G20" s="87">
        <v>20.486733109999999</v>
      </c>
      <c r="H20" s="63">
        <v>2496</v>
      </c>
      <c r="I20" s="87">
        <v>19.833134680000001</v>
      </c>
      <c r="J20" s="87">
        <v>20.46733373</v>
      </c>
    </row>
    <row r="21" spans="1:12" s="56" customFormat="1" ht="18.899999999999999" customHeight="1" x14ac:dyDescent="0.3">
      <c r="A21" s="74" t="s">
        <v>172</v>
      </c>
      <c r="B21" s="75">
        <v>32828</v>
      </c>
      <c r="C21" s="88">
        <v>19.732397239999997</v>
      </c>
      <c r="D21" s="88">
        <v>18.296266209999999</v>
      </c>
      <c r="E21" s="75">
        <v>36289</v>
      </c>
      <c r="F21" s="88">
        <v>21.193874690000001</v>
      </c>
      <c r="G21" s="88">
        <v>19.653422630000001</v>
      </c>
      <c r="H21" s="75">
        <v>43451</v>
      </c>
      <c r="I21" s="88">
        <v>24.61450438</v>
      </c>
      <c r="J21" s="88">
        <v>21.9000828</v>
      </c>
    </row>
    <row r="22" spans="1:12" ht="18.899999999999999" customHeight="1" x14ac:dyDescent="0.25">
      <c r="A22" s="76" t="s">
        <v>29</v>
      </c>
      <c r="B22" s="77">
        <v>253752</v>
      </c>
      <c r="C22" s="91">
        <v>19.786949840000002</v>
      </c>
      <c r="D22" s="91">
        <v>21.043895750000001</v>
      </c>
      <c r="E22" s="77">
        <v>313886</v>
      </c>
      <c r="F22" s="91">
        <v>22.947768289999999</v>
      </c>
      <c r="G22" s="91">
        <v>23.952840170000002</v>
      </c>
      <c r="H22" s="77">
        <v>378699</v>
      </c>
      <c r="I22" s="91">
        <v>26.343893410000003</v>
      </c>
      <c r="J22" s="91">
        <v>26.343893410000003</v>
      </c>
      <c r="K22" s="78"/>
      <c r="L22" s="78"/>
    </row>
    <row r="23" spans="1:12" ht="18.899999999999999" customHeight="1" x14ac:dyDescent="0.25">
      <c r="A23" s="66" t="s">
        <v>424</v>
      </c>
    </row>
    <row r="25" spans="1:12" ht="15.6" x14ac:dyDescent="0.3">
      <c r="A25" s="113" t="s">
        <v>472</v>
      </c>
      <c r="B25" s="69"/>
      <c r="C25" s="69"/>
      <c r="D25" s="69"/>
      <c r="E25" s="69"/>
      <c r="F25" s="69"/>
      <c r="G25" s="69"/>
      <c r="H25" s="69"/>
      <c r="I25" s="69"/>
      <c r="J25" s="69"/>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B44" s="68"/>
      <c r="H44" s="68"/>
    </row>
    <row r="45" spans="1:10" x14ac:dyDescent="0.25">
      <c r="A45" s="56"/>
      <c r="B45" s="56"/>
      <c r="C45" s="56"/>
      <c r="D45" s="56"/>
      <c r="F45" s="56"/>
      <c r="G45" s="56"/>
      <c r="H45" s="56"/>
      <c r="I45" s="56"/>
      <c r="J45" s="56"/>
    </row>
    <row r="46" spans="1:10" x14ac:dyDescent="0.25">
      <c r="B46" s="68"/>
      <c r="H46" s="68"/>
    </row>
    <row r="47" spans="1:10" x14ac:dyDescent="0.25">
      <c r="B47" s="68"/>
      <c r="H47"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448</v>
      </c>
      <c r="B1" s="55"/>
      <c r="C1" s="55"/>
      <c r="D1" s="55"/>
      <c r="E1" s="55"/>
      <c r="F1" s="55"/>
      <c r="G1" s="55"/>
      <c r="H1" s="55"/>
      <c r="I1" s="55"/>
      <c r="J1" s="55"/>
    </row>
    <row r="2" spans="1:16" s="56" customFormat="1" ht="18.899999999999999" customHeight="1" x14ac:dyDescent="0.3">
      <c r="A2" s="1" t="s">
        <v>449</v>
      </c>
      <c r="B2" s="57"/>
      <c r="C2" s="57"/>
      <c r="D2" s="57"/>
      <c r="E2" s="57"/>
      <c r="F2" s="57"/>
      <c r="G2" s="57"/>
      <c r="H2" s="57"/>
      <c r="I2" s="57"/>
      <c r="J2" s="57"/>
    </row>
    <row r="3" spans="1:16" s="60" customFormat="1" ht="54" customHeight="1" x14ac:dyDescent="0.3">
      <c r="A3" s="110" t="s">
        <v>460</v>
      </c>
      <c r="B3" s="58" t="s">
        <v>462</v>
      </c>
      <c r="C3" s="58" t="s">
        <v>463</v>
      </c>
      <c r="D3" s="58" t="s">
        <v>464</v>
      </c>
      <c r="E3" s="58" t="s">
        <v>465</v>
      </c>
      <c r="F3" s="58" t="s">
        <v>466</v>
      </c>
      <c r="G3" s="58" t="s">
        <v>467</v>
      </c>
      <c r="H3" s="58" t="s">
        <v>468</v>
      </c>
      <c r="I3" s="58" t="s">
        <v>469</v>
      </c>
      <c r="J3" s="59" t="s">
        <v>470</v>
      </c>
      <c r="O3" s="61"/>
      <c r="P3" s="61"/>
    </row>
    <row r="4" spans="1:16" s="56" customFormat="1" ht="56.25" customHeight="1" x14ac:dyDescent="0.3">
      <c r="A4" s="79" t="s">
        <v>391</v>
      </c>
      <c r="B4" s="63">
        <v>1914</v>
      </c>
      <c r="C4" s="87">
        <v>25.006532529999998</v>
      </c>
      <c r="D4" s="87">
        <v>25.121805050000003</v>
      </c>
      <c r="E4" s="63">
        <v>1726</v>
      </c>
      <c r="F4" s="87">
        <v>22.591623040000002</v>
      </c>
      <c r="G4" s="87">
        <v>21.41914646</v>
      </c>
      <c r="H4" s="63">
        <v>1992</v>
      </c>
      <c r="I4" s="87">
        <v>27.187116150000001</v>
      </c>
      <c r="J4" s="87">
        <v>23.523162850000002</v>
      </c>
    </row>
    <row r="5" spans="1:16" s="56" customFormat="1" ht="56.25" customHeight="1" x14ac:dyDescent="0.3">
      <c r="A5" s="79" t="s">
        <v>381</v>
      </c>
      <c r="B5" s="63">
        <v>235</v>
      </c>
      <c r="C5" s="87">
        <v>15.073765229999999</v>
      </c>
      <c r="D5" s="87">
        <v>21.04092824</v>
      </c>
      <c r="E5" s="63">
        <v>272</v>
      </c>
      <c r="F5" s="87">
        <v>18.9679219</v>
      </c>
      <c r="G5" s="87">
        <v>25.345055579999997</v>
      </c>
      <c r="H5" s="63">
        <v>357</v>
      </c>
      <c r="I5" s="87">
        <v>28.13238771</v>
      </c>
      <c r="J5" s="87">
        <v>36.603340209999999</v>
      </c>
    </row>
    <row r="6" spans="1:16" s="56" customFormat="1" ht="56.25" customHeight="1" x14ac:dyDescent="0.3">
      <c r="A6" s="79" t="s">
        <v>392</v>
      </c>
      <c r="B6" s="63">
        <v>2389</v>
      </c>
      <c r="C6" s="87">
        <v>16.180155769999999</v>
      </c>
      <c r="D6" s="87">
        <v>21.420871459999997</v>
      </c>
      <c r="E6" s="63">
        <v>2349</v>
      </c>
      <c r="F6" s="87">
        <v>15.617312680000001</v>
      </c>
      <c r="G6" s="87">
        <v>19.57258384</v>
      </c>
      <c r="H6" s="63">
        <v>2180</v>
      </c>
      <c r="I6" s="87">
        <v>15.073986999999999</v>
      </c>
      <c r="J6" s="87">
        <v>18.427825210000002</v>
      </c>
    </row>
    <row r="7" spans="1:16" s="56" customFormat="1" ht="56.25" customHeight="1" x14ac:dyDescent="0.3">
      <c r="A7" s="79" t="s">
        <v>390</v>
      </c>
      <c r="B7" s="63">
        <v>1733</v>
      </c>
      <c r="C7" s="87">
        <v>15.223120170000001</v>
      </c>
      <c r="D7" s="87">
        <v>17.666499200000001</v>
      </c>
      <c r="E7" s="63">
        <v>1761</v>
      </c>
      <c r="F7" s="87">
        <v>15.462288169999999</v>
      </c>
      <c r="G7" s="87">
        <v>17.32816914</v>
      </c>
      <c r="H7" s="63">
        <v>1771</v>
      </c>
      <c r="I7" s="87">
        <v>15.65178966</v>
      </c>
      <c r="J7" s="87">
        <v>16.333028519999999</v>
      </c>
    </row>
    <row r="8" spans="1:16" s="56" customFormat="1" ht="56.25" customHeight="1" x14ac:dyDescent="0.3">
      <c r="A8" s="79" t="s">
        <v>395</v>
      </c>
      <c r="B8" s="63">
        <v>377</v>
      </c>
      <c r="C8" s="87">
        <v>24.25997426</v>
      </c>
      <c r="D8" s="87">
        <v>33.49665332</v>
      </c>
      <c r="E8" s="63">
        <v>286</v>
      </c>
      <c r="F8" s="87">
        <v>17.852684140000001</v>
      </c>
      <c r="G8" s="87">
        <v>23.80942207</v>
      </c>
      <c r="H8" s="63">
        <v>277</v>
      </c>
      <c r="I8" s="87">
        <v>16.798059430000002</v>
      </c>
      <c r="J8" s="87">
        <v>21.39270599</v>
      </c>
    </row>
    <row r="9" spans="1:16" s="56" customFormat="1" ht="56.25" customHeight="1" x14ac:dyDescent="0.3">
      <c r="A9" s="79" t="s">
        <v>396</v>
      </c>
      <c r="B9" s="63">
        <v>339</v>
      </c>
      <c r="C9" s="87">
        <v>24.494219649999998</v>
      </c>
      <c r="D9" s="87">
        <v>30.407015180000002</v>
      </c>
      <c r="E9" s="63">
        <v>306</v>
      </c>
      <c r="F9" s="87">
        <v>24.382470120000001</v>
      </c>
      <c r="G9" s="87">
        <v>29.191002430000001</v>
      </c>
      <c r="H9" s="63">
        <v>284</v>
      </c>
      <c r="I9" s="87">
        <v>23.885618170000001</v>
      </c>
      <c r="J9" s="87">
        <v>26.33595961</v>
      </c>
    </row>
    <row r="10" spans="1:16" s="56" customFormat="1" ht="56.25" customHeight="1" x14ac:dyDescent="0.3">
      <c r="A10" s="79" t="s">
        <v>397</v>
      </c>
      <c r="B10" s="63">
        <v>308</v>
      </c>
      <c r="C10" s="87">
        <v>19.106699750000001</v>
      </c>
      <c r="D10" s="87">
        <v>24.538106409999997</v>
      </c>
      <c r="E10" s="63">
        <v>246</v>
      </c>
      <c r="F10" s="87">
        <v>14.121699200000002</v>
      </c>
      <c r="G10" s="87">
        <v>18.49380171</v>
      </c>
      <c r="H10" s="63">
        <v>224</v>
      </c>
      <c r="I10" s="87">
        <v>13.85281385</v>
      </c>
      <c r="J10" s="87">
        <v>17.041136139999999</v>
      </c>
    </row>
    <row r="11" spans="1:16" s="56" customFormat="1" ht="56.25" customHeight="1" x14ac:dyDescent="0.3">
      <c r="A11" s="79" t="s">
        <v>384</v>
      </c>
      <c r="B11" s="63">
        <v>833</v>
      </c>
      <c r="C11" s="87">
        <v>18.251533739999999</v>
      </c>
      <c r="D11" s="87">
        <v>25.629894090000001</v>
      </c>
      <c r="E11" s="63">
        <v>413</v>
      </c>
      <c r="F11" s="87">
        <v>7.8487267200000002</v>
      </c>
      <c r="G11" s="87">
        <v>11.526877559999999</v>
      </c>
      <c r="H11" s="63">
        <v>346</v>
      </c>
      <c r="I11" s="87">
        <v>6.2387306200000001</v>
      </c>
      <c r="J11" s="87">
        <v>8.8462781100000001</v>
      </c>
    </row>
    <row r="12" spans="1:16" s="56" customFormat="1" ht="56.25" customHeight="1" x14ac:dyDescent="0.3">
      <c r="A12" s="79" t="s">
        <v>385</v>
      </c>
      <c r="B12" s="63">
        <v>463</v>
      </c>
      <c r="C12" s="87">
        <v>8.5377097499999994</v>
      </c>
      <c r="D12" s="87">
        <v>12.41805931</v>
      </c>
      <c r="E12" s="63">
        <v>410</v>
      </c>
      <c r="F12" s="87">
        <v>7.1391258900000008</v>
      </c>
      <c r="G12" s="87">
        <v>10.2250774</v>
      </c>
      <c r="H12" s="63">
        <v>281</v>
      </c>
      <c r="I12" s="87">
        <v>4.6186719299999996</v>
      </c>
      <c r="J12" s="87">
        <v>6.2723518899999995</v>
      </c>
    </row>
    <row r="13" spans="1:16" s="56" customFormat="1" ht="56.25" customHeight="1" x14ac:dyDescent="0.3">
      <c r="A13" s="79" t="s">
        <v>393</v>
      </c>
      <c r="B13" s="63">
        <v>524</v>
      </c>
      <c r="C13" s="87">
        <v>13.425570070000001</v>
      </c>
      <c r="D13" s="87">
        <v>19.18390368</v>
      </c>
      <c r="E13" s="63">
        <v>133</v>
      </c>
      <c r="F13" s="87">
        <v>3.16515945</v>
      </c>
      <c r="G13" s="87">
        <v>4.5567123199999999</v>
      </c>
      <c r="H13" s="63">
        <v>302</v>
      </c>
      <c r="I13" s="87">
        <v>7.0412683600000001</v>
      </c>
      <c r="J13" s="87">
        <v>9.7225399899999996</v>
      </c>
    </row>
    <row r="14" spans="1:16" s="56" customFormat="1" ht="56.25" customHeight="1" x14ac:dyDescent="0.3">
      <c r="A14" s="79" t="s">
        <v>394</v>
      </c>
      <c r="B14" s="63">
        <v>513</v>
      </c>
      <c r="C14" s="87">
        <v>12.76119403</v>
      </c>
      <c r="D14" s="87">
        <v>18.130698340000002</v>
      </c>
      <c r="E14" s="63">
        <v>401</v>
      </c>
      <c r="F14" s="87">
        <v>9.3473193499999994</v>
      </c>
      <c r="G14" s="87">
        <v>13.584333030000002</v>
      </c>
      <c r="H14" s="63">
        <v>401</v>
      </c>
      <c r="I14" s="87">
        <v>8.6106935800000013</v>
      </c>
      <c r="J14" s="87">
        <v>12.17316074</v>
      </c>
    </row>
    <row r="15" spans="1:16" s="56" customFormat="1" ht="56.25" customHeight="1" x14ac:dyDescent="0.3">
      <c r="A15" s="79" t="s">
        <v>386</v>
      </c>
      <c r="B15" s="63">
        <v>356</v>
      </c>
      <c r="C15" s="87">
        <v>10.90018371</v>
      </c>
      <c r="D15" s="87">
        <v>16.834437790000003</v>
      </c>
      <c r="E15" s="63">
        <v>244</v>
      </c>
      <c r="F15" s="87">
        <v>7.3163418300000007</v>
      </c>
      <c r="G15" s="87">
        <v>10.831139739999999</v>
      </c>
      <c r="H15" s="63">
        <v>239</v>
      </c>
      <c r="I15" s="87">
        <v>7.2096530899999998</v>
      </c>
      <c r="J15" s="87">
        <v>10.11167539</v>
      </c>
    </row>
    <row r="16" spans="1:16" s="56" customFormat="1" ht="56.25" customHeight="1" x14ac:dyDescent="0.3">
      <c r="A16" s="79" t="s">
        <v>389</v>
      </c>
      <c r="B16" s="63">
        <v>142</v>
      </c>
      <c r="C16" s="87">
        <v>7.7426390400000003</v>
      </c>
      <c r="D16" s="87">
        <v>12.55298047</v>
      </c>
      <c r="E16" s="63">
        <v>77</v>
      </c>
      <c r="F16" s="87">
        <v>3.9305768200000002</v>
      </c>
      <c r="G16" s="87">
        <v>6.0935555199999998</v>
      </c>
      <c r="H16" s="63">
        <v>144</v>
      </c>
      <c r="I16" s="87">
        <v>7.2764022199999996</v>
      </c>
      <c r="J16" s="87">
        <v>11.13353504</v>
      </c>
    </row>
    <row r="17" spans="1:12" s="56" customFormat="1" ht="56.25" customHeight="1" x14ac:dyDescent="0.3">
      <c r="A17" s="79" t="s">
        <v>388</v>
      </c>
      <c r="B17" s="63">
        <v>2211</v>
      </c>
      <c r="C17" s="87">
        <v>26.937134499999999</v>
      </c>
      <c r="D17" s="87">
        <v>39.461235890000005</v>
      </c>
      <c r="E17" s="63">
        <v>2577</v>
      </c>
      <c r="F17" s="87">
        <v>28.535045949999997</v>
      </c>
      <c r="G17" s="87">
        <v>40.670163869999996</v>
      </c>
      <c r="H17" s="63">
        <v>1495</v>
      </c>
      <c r="I17" s="87">
        <v>15.887353879999999</v>
      </c>
      <c r="J17" s="87">
        <v>22.635495710000001</v>
      </c>
    </row>
    <row r="18" spans="1:12" s="56" customFormat="1" ht="56.25" customHeight="1" x14ac:dyDescent="0.3">
      <c r="A18" s="79" t="s">
        <v>387</v>
      </c>
      <c r="B18" s="63">
        <v>509</v>
      </c>
      <c r="C18" s="87">
        <v>14.93982976</v>
      </c>
      <c r="D18" s="87">
        <v>21.663174420000001</v>
      </c>
      <c r="E18" s="63">
        <v>490</v>
      </c>
      <c r="F18" s="87">
        <v>13.96409233</v>
      </c>
      <c r="G18" s="87">
        <v>20.534339300000003</v>
      </c>
      <c r="H18" s="63">
        <v>331</v>
      </c>
      <c r="I18" s="87">
        <v>9.1715156600000007</v>
      </c>
      <c r="J18" s="87">
        <v>12.82290828</v>
      </c>
    </row>
    <row r="19" spans="1:12" s="56" customFormat="1" ht="18.600000000000001" customHeight="1" x14ac:dyDescent="0.3">
      <c r="A19" s="74" t="s">
        <v>170</v>
      </c>
      <c r="B19" s="75">
        <v>12846</v>
      </c>
      <c r="C19" s="88">
        <v>17.234393659999999</v>
      </c>
      <c r="D19" s="88">
        <v>21.672301940000001</v>
      </c>
      <c r="E19" s="75">
        <v>11691</v>
      </c>
      <c r="F19" s="88">
        <v>15.098018960000001</v>
      </c>
      <c r="G19" s="88">
        <v>18.99742316</v>
      </c>
      <c r="H19" s="75">
        <v>10624</v>
      </c>
      <c r="I19" s="88">
        <v>13.670110790000001</v>
      </c>
      <c r="J19" s="88">
        <v>16.76431066</v>
      </c>
    </row>
    <row r="20" spans="1:12" ht="18.899999999999999" customHeight="1" x14ac:dyDescent="0.25">
      <c r="A20" s="76" t="s">
        <v>29</v>
      </c>
      <c r="B20" s="77">
        <v>253752</v>
      </c>
      <c r="C20" s="91">
        <v>19.786949840000002</v>
      </c>
      <c r="D20" s="91">
        <v>21.043895750000001</v>
      </c>
      <c r="E20" s="77">
        <v>313886</v>
      </c>
      <c r="F20" s="91">
        <v>22.947768289999999</v>
      </c>
      <c r="G20" s="91">
        <v>23.952840170000002</v>
      </c>
      <c r="H20" s="77">
        <v>378699</v>
      </c>
      <c r="I20" s="91">
        <v>26.343893410000003</v>
      </c>
      <c r="J20" s="91">
        <v>26.343893410000003</v>
      </c>
      <c r="K20" s="78"/>
      <c r="L20" s="78"/>
    </row>
    <row r="21" spans="1:12" ht="18.899999999999999" customHeight="1" x14ac:dyDescent="0.25">
      <c r="A21" s="66" t="s">
        <v>424</v>
      </c>
    </row>
    <row r="23" spans="1:12" ht="15.6" x14ac:dyDescent="0.3">
      <c r="A23" s="113" t="s">
        <v>472</v>
      </c>
      <c r="B23" s="69"/>
      <c r="C23" s="69"/>
      <c r="D23" s="69"/>
      <c r="E23" s="69"/>
      <c r="F23" s="69"/>
      <c r="G23" s="69"/>
      <c r="H23" s="69"/>
      <c r="I23" s="69"/>
      <c r="J23" s="69"/>
    </row>
    <row r="24" spans="1:12" x14ac:dyDescent="0.25">
      <c r="B24" s="68"/>
      <c r="H24" s="68"/>
    </row>
    <row r="25" spans="1:12" x14ac:dyDescent="0.25">
      <c r="B25" s="68"/>
      <c r="H25" s="68"/>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A42" s="56"/>
      <c r="B42" s="56"/>
      <c r="C42" s="56"/>
      <c r="D42" s="56"/>
      <c r="F42" s="56"/>
      <c r="G42" s="56"/>
      <c r="H42" s="56"/>
      <c r="I42" s="56"/>
      <c r="J42" s="56"/>
    </row>
    <row r="43" spans="1:10" x14ac:dyDescent="0.25">
      <c r="B43" s="68"/>
      <c r="H43" s="68"/>
    </row>
    <row r="44" spans="1:10" x14ac:dyDescent="0.25">
      <c r="B44" s="68"/>
      <c r="H44" s="68"/>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7"/>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2" t="s">
        <v>475</v>
      </c>
      <c r="B1" s="55"/>
      <c r="C1" s="55"/>
      <c r="D1" s="55"/>
      <c r="E1" s="55"/>
    </row>
    <row r="2" spans="1:8" s="56" customFormat="1" ht="18.899999999999999" customHeight="1" x14ac:dyDescent="0.3">
      <c r="A2" s="1" t="s">
        <v>447</v>
      </c>
      <c r="B2" s="57"/>
      <c r="C2" s="57"/>
      <c r="D2" s="57"/>
      <c r="E2" s="80"/>
    </row>
    <row r="3" spans="1:8" ht="46.8" x14ac:dyDescent="0.25">
      <c r="A3" s="70" t="s">
        <v>30</v>
      </c>
      <c r="B3" s="71" t="s">
        <v>430</v>
      </c>
      <c r="C3" s="71" t="s">
        <v>431</v>
      </c>
      <c r="D3" s="72" t="s">
        <v>432</v>
      </c>
      <c r="H3" s="68"/>
    </row>
    <row r="4" spans="1:8" ht="18.899999999999999" customHeight="1" x14ac:dyDescent="0.25">
      <c r="A4" s="73" t="s">
        <v>177</v>
      </c>
      <c r="B4" s="89">
        <v>20.445561170000001</v>
      </c>
      <c r="C4" s="89">
        <v>23.01991288</v>
      </c>
      <c r="D4" s="89">
        <v>26.502122830000001</v>
      </c>
      <c r="F4" s="35"/>
      <c r="G4" s="36"/>
      <c r="H4" s="36"/>
    </row>
    <row r="5" spans="1:8" ht="18.899999999999999" customHeight="1" x14ac:dyDescent="0.25">
      <c r="A5" s="73" t="s">
        <v>33</v>
      </c>
      <c r="B5" s="89">
        <v>17.617209320000001</v>
      </c>
      <c r="C5" s="89">
        <v>18.40133024</v>
      </c>
      <c r="D5" s="89">
        <v>20.423236419999999</v>
      </c>
      <c r="F5" s="53"/>
      <c r="G5" s="52"/>
      <c r="H5" s="52"/>
    </row>
    <row r="6" spans="1:8" ht="18.899999999999999" customHeight="1" x14ac:dyDescent="0.25">
      <c r="A6" s="73" t="s">
        <v>32</v>
      </c>
      <c r="B6" s="89">
        <v>18.060726410000001</v>
      </c>
      <c r="C6" s="89">
        <v>19.024309800000001</v>
      </c>
      <c r="D6" s="89">
        <v>20.53903648</v>
      </c>
      <c r="F6" s="53"/>
      <c r="G6" s="52"/>
      <c r="H6" s="52"/>
    </row>
    <row r="7" spans="1:8" ht="18.899999999999999" customHeight="1" x14ac:dyDescent="0.25">
      <c r="A7" s="73" t="s">
        <v>31</v>
      </c>
      <c r="B7" s="89">
        <v>18.01734768</v>
      </c>
      <c r="C7" s="89">
        <v>18.243270030000001</v>
      </c>
      <c r="D7" s="89">
        <v>17.581899140000001</v>
      </c>
      <c r="F7" s="53"/>
      <c r="G7" s="52"/>
      <c r="H7" s="52"/>
    </row>
    <row r="8" spans="1:8" ht="18.899999999999999" customHeight="1" x14ac:dyDescent="0.25">
      <c r="A8" s="73" t="s">
        <v>176</v>
      </c>
      <c r="B8" s="89">
        <v>17.668806009999997</v>
      </c>
      <c r="C8" s="89">
        <v>17.452096580000003</v>
      </c>
      <c r="D8" s="89">
        <v>17.018485890000001</v>
      </c>
      <c r="F8" s="53"/>
      <c r="G8" s="52"/>
      <c r="H8" s="52"/>
    </row>
    <row r="9" spans="1:8" ht="18.899999999999999" customHeight="1" x14ac:dyDescent="0.25">
      <c r="A9" s="73" t="s">
        <v>175</v>
      </c>
      <c r="B9" s="89">
        <v>24.94186358</v>
      </c>
      <c r="C9" s="89">
        <v>31.262763230000001</v>
      </c>
      <c r="D9" s="89">
        <v>38.02012998</v>
      </c>
      <c r="F9" s="45"/>
      <c r="G9" s="44"/>
    </row>
    <row r="10" spans="1:8" ht="18.899999999999999" customHeight="1" x14ac:dyDescent="0.25">
      <c r="A10" s="73" t="s">
        <v>36</v>
      </c>
      <c r="B10" s="89">
        <v>23.423806949999999</v>
      </c>
      <c r="C10" s="89">
        <v>28.348218360000001</v>
      </c>
      <c r="D10" s="89">
        <v>32.839398959999997</v>
      </c>
      <c r="F10" s="53"/>
      <c r="G10" s="52"/>
      <c r="H10" s="52"/>
    </row>
    <row r="11" spans="1:8" ht="18.899999999999999" customHeight="1" x14ac:dyDescent="0.25">
      <c r="A11" s="73" t="s">
        <v>35</v>
      </c>
      <c r="B11" s="89">
        <v>22.22345821</v>
      </c>
      <c r="C11" s="89">
        <v>26.624469680000001</v>
      </c>
      <c r="D11" s="89">
        <v>29.453191560000004</v>
      </c>
      <c r="F11" s="53"/>
      <c r="G11" s="52"/>
      <c r="H11" s="52"/>
    </row>
    <row r="12" spans="1:8" ht="18.899999999999999" customHeight="1" x14ac:dyDescent="0.25">
      <c r="A12" s="73" t="s">
        <v>34</v>
      </c>
      <c r="B12" s="89">
        <v>21.837024329999998</v>
      </c>
      <c r="C12" s="89">
        <v>24.870249859999998</v>
      </c>
      <c r="D12" s="89">
        <v>28.123113919999998</v>
      </c>
      <c r="F12" s="53"/>
      <c r="G12" s="52"/>
      <c r="H12" s="52"/>
    </row>
    <row r="13" spans="1:8" ht="18.899999999999999" customHeight="1" x14ac:dyDescent="0.25">
      <c r="A13" s="73" t="s">
        <v>178</v>
      </c>
      <c r="B13" s="89">
        <v>22.200303520000002</v>
      </c>
      <c r="C13" s="89">
        <v>25.113400600000002</v>
      </c>
      <c r="D13" s="89">
        <v>24.66786029</v>
      </c>
      <c r="F13" s="53"/>
      <c r="G13" s="52"/>
      <c r="H13" s="52"/>
    </row>
    <row r="14" spans="1:8" ht="18.899999999999999" customHeight="1" x14ac:dyDescent="0.25">
      <c r="A14" s="73" t="s">
        <v>154</v>
      </c>
      <c r="B14" s="89">
        <v>36.277201590000004</v>
      </c>
      <c r="C14" s="89">
        <v>38.267881529999997</v>
      </c>
      <c r="D14" s="89">
        <v>37.30670722</v>
      </c>
      <c r="H14" s="68"/>
    </row>
    <row r="15" spans="1:8" ht="18.899999999999999" customHeight="1" x14ac:dyDescent="0.25">
      <c r="A15" s="66" t="s">
        <v>424</v>
      </c>
    </row>
    <row r="16" spans="1:8" x14ac:dyDescent="0.25">
      <c r="B16" s="68"/>
      <c r="H16" s="68"/>
    </row>
    <row r="17" spans="1:8" ht="15.6" x14ac:dyDescent="0.3">
      <c r="A17" s="113" t="s">
        <v>472</v>
      </c>
      <c r="B17" s="68"/>
      <c r="H17" s="68"/>
    </row>
    <row r="18" spans="1:8" x14ac:dyDescent="0.25">
      <c r="B18" s="68"/>
      <c r="H18" s="68"/>
    </row>
    <row r="19" spans="1:8" x14ac:dyDescent="0.25">
      <c r="B19" s="68"/>
      <c r="H19" s="68"/>
    </row>
    <row r="20" spans="1:8" x14ac:dyDescent="0.25">
      <c r="B20" s="68"/>
      <c r="H20" s="68"/>
    </row>
    <row r="21" spans="1:8" x14ac:dyDescent="0.25">
      <c r="B21" s="68"/>
      <c r="H21" s="68"/>
    </row>
    <row r="22" spans="1:8" x14ac:dyDescent="0.25">
      <c r="B22" s="68"/>
      <c r="H22" s="68"/>
    </row>
    <row r="23" spans="1:8" x14ac:dyDescent="0.25">
      <c r="B23" s="68"/>
      <c r="H23" s="68"/>
    </row>
    <row r="24" spans="1:8" x14ac:dyDescent="0.25">
      <c r="B24" s="68"/>
      <c r="H24" s="68"/>
    </row>
    <row r="25" spans="1:8" x14ac:dyDescent="0.25">
      <c r="B25" s="68"/>
      <c r="H25" s="68"/>
    </row>
    <row r="26" spans="1:8" x14ac:dyDescent="0.25">
      <c r="B26" s="68"/>
      <c r="H26" s="68"/>
    </row>
    <row r="27" spans="1:8" x14ac:dyDescent="0.25">
      <c r="B27" s="68"/>
      <c r="H27" s="68"/>
    </row>
    <row r="28" spans="1:8" x14ac:dyDescent="0.25">
      <c r="B28" s="68"/>
      <c r="H28" s="68"/>
    </row>
    <row r="29" spans="1:8" x14ac:dyDescent="0.25">
      <c r="B29" s="68"/>
      <c r="H29" s="68"/>
    </row>
    <row r="30" spans="1:8" x14ac:dyDescent="0.25">
      <c r="B30" s="68"/>
      <c r="H30" s="68"/>
    </row>
    <row r="31" spans="1:8" x14ac:dyDescent="0.25">
      <c r="B31" s="68"/>
      <c r="H31" s="68"/>
    </row>
    <row r="32" spans="1:8" x14ac:dyDescent="0.25">
      <c r="B32" s="68"/>
      <c r="H32" s="68"/>
    </row>
    <row r="33" spans="1:10" x14ac:dyDescent="0.25">
      <c r="B33" s="68"/>
      <c r="H33" s="68"/>
    </row>
    <row r="34" spans="1:10" x14ac:dyDescent="0.25">
      <c r="B34" s="68"/>
      <c r="H34" s="68"/>
    </row>
    <row r="35" spans="1:10" x14ac:dyDescent="0.25">
      <c r="A35" s="56"/>
      <c r="B35" s="56"/>
      <c r="C35" s="56"/>
      <c r="D35" s="56"/>
      <c r="F35" s="56"/>
      <c r="G35" s="56"/>
      <c r="H35" s="56"/>
      <c r="I35" s="56"/>
      <c r="J35" s="56"/>
    </row>
    <row r="36" spans="1:10" x14ac:dyDescent="0.25">
      <c r="B36" s="68"/>
      <c r="H36" s="68"/>
    </row>
    <row r="37" spans="1:10" x14ac:dyDescent="0.25">
      <c r="B37" s="68"/>
      <c r="H37"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3D01D-E713-473A-B1C0-6C9978C73453}">
  <sheetPr>
    <tabColor theme="3"/>
  </sheetPr>
  <dimension ref="A1:J37"/>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2" t="s">
        <v>474</v>
      </c>
      <c r="B1" s="81"/>
      <c r="C1" s="82"/>
      <c r="D1" s="82"/>
    </row>
    <row r="2" spans="1:8" s="56" customFormat="1" ht="18.899999999999999" customHeight="1" x14ac:dyDescent="0.3">
      <c r="A2" s="70" t="s">
        <v>290</v>
      </c>
      <c r="B2" s="72" t="s">
        <v>289</v>
      </c>
      <c r="C2" s="83"/>
      <c r="D2" s="82"/>
      <c r="E2" s="83"/>
    </row>
    <row r="3" spans="1:8" ht="18.899999999999999" customHeight="1" x14ac:dyDescent="0.25">
      <c r="A3" s="73" t="s">
        <v>279</v>
      </c>
      <c r="B3" s="84">
        <v>0.1287854672</v>
      </c>
      <c r="H3" s="68"/>
    </row>
    <row r="4" spans="1:8" ht="18.899999999999999" customHeight="1" x14ac:dyDescent="0.25">
      <c r="A4" s="73" t="s">
        <v>280</v>
      </c>
      <c r="B4" s="84">
        <v>1.4843929E-3</v>
      </c>
      <c r="H4" s="68"/>
    </row>
    <row r="5" spans="1:8" ht="18.899999999999999" customHeight="1" x14ac:dyDescent="0.25">
      <c r="A5" s="73" t="s">
        <v>281</v>
      </c>
      <c r="B5" s="84">
        <v>3.8915646000000004E-9</v>
      </c>
      <c r="H5" s="68"/>
    </row>
    <row r="6" spans="1:8" ht="18.899999999999999" customHeight="1" x14ac:dyDescent="0.25">
      <c r="A6" s="73" t="s">
        <v>285</v>
      </c>
      <c r="B6" s="84">
        <v>0.2423671721</v>
      </c>
      <c r="H6" s="68"/>
    </row>
    <row r="7" spans="1:8" ht="18.899999999999999" customHeight="1" x14ac:dyDescent="0.25">
      <c r="A7" s="73" t="s">
        <v>286</v>
      </c>
      <c r="B7" s="84">
        <v>5.7793714900000001E-2</v>
      </c>
      <c r="H7" s="68"/>
    </row>
    <row r="8" spans="1:8" ht="18.899999999999999" customHeight="1" x14ac:dyDescent="0.25">
      <c r="A8" s="73" t="s">
        <v>282</v>
      </c>
      <c r="B8" s="84">
        <v>8.3047790499999996E-2</v>
      </c>
      <c r="H8" s="68"/>
    </row>
    <row r="9" spans="1:8" ht="18.899999999999999" customHeight="1" x14ac:dyDescent="0.25">
      <c r="A9" s="73" t="s">
        <v>283</v>
      </c>
      <c r="B9" s="84">
        <v>1.0762469E-3</v>
      </c>
      <c r="H9" s="68"/>
    </row>
    <row r="10" spans="1:8" ht="18.899999999999999" customHeight="1" x14ac:dyDescent="0.25">
      <c r="A10" s="73" t="s">
        <v>284</v>
      </c>
      <c r="B10" s="84">
        <v>4.2656067000000003E-9</v>
      </c>
      <c r="H10" s="68"/>
    </row>
    <row r="11" spans="1:8" ht="18.899999999999999" customHeight="1" x14ac:dyDescent="0.25">
      <c r="A11" s="73" t="s">
        <v>287</v>
      </c>
      <c r="B11" s="84">
        <v>0.28099013029999997</v>
      </c>
      <c r="H11" s="68"/>
    </row>
    <row r="12" spans="1:8" ht="18.899999999999999" customHeight="1" x14ac:dyDescent="0.25">
      <c r="A12" s="73" t="s">
        <v>288</v>
      </c>
      <c r="B12" s="84">
        <v>6.6349432799999997E-2</v>
      </c>
      <c r="H12" s="68"/>
    </row>
    <row r="13" spans="1:8" ht="18.899999999999999" customHeight="1" x14ac:dyDescent="0.25">
      <c r="A13" s="66" t="s">
        <v>473</v>
      </c>
      <c r="B13" s="68"/>
    </row>
    <row r="15" spans="1:8" ht="15.6" x14ac:dyDescent="0.3">
      <c r="A15" s="113" t="s">
        <v>472</v>
      </c>
    </row>
    <row r="16" spans="1:8" x14ac:dyDescent="0.25">
      <c r="B16" s="68"/>
      <c r="H16" s="68"/>
    </row>
    <row r="17" s="68" customFormat="1" x14ac:dyDescent="0.25"/>
    <row r="18" s="68" customFormat="1" x14ac:dyDescent="0.25"/>
    <row r="19" s="68" customFormat="1" x14ac:dyDescent="0.25"/>
    <row r="20" s="68" customFormat="1" x14ac:dyDescent="0.25"/>
    <row r="21" s="68" customFormat="1" x14ac:dyDescent="0.25"/>
    <row r="22" s="68" customFormat="1" x14ac:dyDescent="0.25"/>
    <row r="23" s="68" customFormat="1" x14ac:dyDescent="0.25"/>
    <row r="24" s="68" customFormat="1" x14ac:dyDescent="0.25"/>
    <row r="25" s="68" customFormat="1" x14ac:dyDescent="0.25"/>
    <row r="26" s="68" customFormat="1" x14ac:dyDescent="0.25"/>
    <row r="27" s="68" customFormat="1" x14ac:dyDescent="0.25"/>
    <row r="28" s="68" customFormat="1" x14ac:dyDescent="0.25"/>
    <row r="29" s="68" customFormat="1" x14ac:dyDescent="0.25"/>
    <row r="30" s="68" customFormat="1" x14ac:dyDescent="0.25"/>
    <row r="31" s="68" customFormat="1" x14ac:dyDescent="0.25"/>
    <row r="32" s="68" customFormat="1" x14ac:dyDescent="0.25"/>
    <row r="33" spans="1:10" x14ac:dyDescent="0.25">
      <c r="B33" s="68"/>
      <c r="H33" s="68"/>
    </row>
    <row r="34" spans="1:10" x14ac:dyDescent="0.25">
      <c r="B34" s="68"/>
      <c r="H34" s="68"/>
    </row>
    <row r="35" spans="1:10" x14ac:dyDescent="0.25">
      <c r="A35" s="56"/>
      <c r="B35" s="56"/>
      <c r="C35" s="56"/>
      <c r="D35" s="56"/>
      <c r="F35" s="56"/>
      <c r="G35" s="56"/>
      <c r="H35" s="56"/>
      <c r="I35" s="56"/>
      <c r="J35" s="56"/>
    </row>
    <row r="36" spans="1:10" x14ac:dyDescent="0.25">
      <c r="B36" s="68"/>
      <c r="H36" s="68"/>
    </row>
    <row r="37" spans="1:10" x14ac:dyDescent="0.25">
      <c r="B37" s="68"/>
      <c r="H37" s="68"/>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23</vt:i4>
      </vt:variant>
    </vt:vector>
  </HeadingPairs>
  <TitlesOfParts>
    <vt:vector size="38"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RHA-Chapter12-Influenza-Immunization-Rates</dc:title>
  <dc:creator>rodm</dc:creator>
  <cp:lastModifiedBy>Lindsey Dahl</cp:lastModifiedBy>
  <cp:lastPrinted>2024-06-05T19:11:10Z</cp:lastPrinted>
  <dcterms:created xsi:type="dcterms:W3CDTF">2012-06-19T01:21:24Z</dcterms:created>
  <dcterms:modified xsi:type="dcterms:W3CDTF">2025-12-04T20:57:20Z</dcterms:modified>
</cp:coreProperties>
</file>